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S:\!Стандарты раскрытия информации (сайт)\ВОДА\"/>
    </mc:Choice>
  </mc:AlternateContent>
  <xr:revisionPtr revIDLastSave="0" documentId="13_ncr:1_{5D9DFF0D-519D-451C-8B2C-F2AC79FD858B}" xr6:coauthVersionLast="47" xr6:coauthVersionMax="47" xr10:uidLastSave="{00000000-0000-0000-0000-000000000000}"/>
  <bookViews>
    <workbookView xWindow="7275" yWindow="1575" windowWidth="20160" windowHeight="12000" activeTab="1" xr2:uid="{00000000-000D-0000-FFFF-FFFF00000000}"/>
  </bookViews>
  <sheets>
    <sheet name="Общая информация об организации" sheetId="9" r:id="rId1"/>
    <sheet name="Общая информация по ВД" sheetId="10" r:id="rId2"/>
    <sheet name="Сведения по территориям" sheetId="11" r:id="rId3"/>
  </sheets>
  <externalReferences>
    <externalReference r:id="rId4"/>
    <externalReference r:id="rId5"/>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checkCell_List07">#REF!</definedName>
    <definedName name="code">[1]Инструкция!$B$2</definedName>
    <definedName name="CodeTemplateList">[1]TEHSHEET!$F$46:$F$53</definedName>
    <definedName name="CURRENT_YEAR">[1]TEHSHEET!$G$44</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first_sys">'[2]Форма 2.1.2'!$E$11</definedName>
    <definedName name="form_up_date">[2]Титульный!$F$21</definedName>
    <definedName name="inn">[2]Титульный!$F$36</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[1]TEHSHEET!$H$2:$H$8</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tariff_RHEAT">[1]TEHSHEET!$E$19:$E$20</definedName>
    <definedName name="kind_of_VD_on_sheet_filter">[2]TEHSHEET!$AH$2</definedName>
    <definedName name="kind_of_volume_te_unit">[1]TEHSHEET!$J$15:$J$16</definedName>
    <definedName name="KNE_NAME_FORM">[1]DATA_FORMS!$C$8</definedName>
    <definedName name="kpp">[2]Титульный!$F$37</definedName>
    <definedName name="List05_CS_Copy">'[2]Форма 1.0.1'!$N$7:$N$17</definedName>
    <definedName name="List05_VD_Copy">'[2]Форма 1.0.1'!$O$7:$O$17</definedName>
    <definedName name="NameTemplatesInListMO">[1]TEHSHEET!$K$45</definedName>
    <definedName name="NameTemplatesInTitle">[1]TEHSHEET!$J$45</definedName>
    <definedName name="NameTemplatesInTitleList">[1]TEHSHEET!$J$46:$J$53</definedName>
    <definedName name="OFFER_METHOD">[1]Предложение!$K$24:$K$83</definedName>
    <definedName name="org">[1]Титульный!$F$31</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организации'!$F$52</definedName>
    <definedName name="ORG_INFO_NAME_FORM">[1]DATA_FORMS!$C$4</definedName>
    <definedName name="ORG_INFO_P_NOTE_MAIN">[1]DATA_NPA!$N$3</definedName>
    <definedName name="ORG_INFO_RESP_EMAIL">'Общая информация об организации'!$F$32</definedName>
    <definedName name="ORG_INFO_URL">'Общая информация об организации'!$F$43</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[1]DATA_FORMS!$C$31</definedName>
    <definedName name="ORG_VD_SYSTEM">'Общая информация по ВД'!$E$11:$E$13</definedName>
    <definedName name="ORG_VD_VD">'Общая информация по ВД'!$F$11:$F$13</definedName>
    <definedName name="ORG_VD_VD_ID">'Общая информация по ВД'!$AM$11:$AM$13</definedName>
    <definedName name="pDel_CHANGE_INFO">#REF!</definedName>
    <definedName name="pDel_List07">#REF!</definedName>
    <definedName name="pDel_ORG_INFO">'Общая информация об организации'!$C$40:$C$51</definedName>
    <definedName name="pDel_ORG_TERRITORY">'Сведения по территориям'!$D$11:$D$13</definedName>
    <definedName name="pDel_ORG_VD">'Общая информация по ВД'!$C$11:$C$13</definedName>
    <definedName name="PeriodIsEmptyList">[1]TEHSHEET!$I$46:$I$53</definedName>
    <definedName name="pIns_CHANGE_INFO">#REF!</definedName>
    <definedName name="pIns_List07">#REF!</definedName>
    <definedName name="pIns_ORG_INFO_1">'Общая информация об организации'!$E$42</definedName>
    <definedName name="pIns_ORG_INFO_2">'Общая информация об организации'!$E$51</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ROCEDURE_TC_NAME_FORM">[1]DATA_FORMS!$C$30</definedName>
    <definedName name="PT_DIFFERENTIATION_CS">'[1]Перечень тарифов'!$AL$12:$AL$137</definedName>
    <definedName name="PT_DIFFERENTIATION_CS_ID">'[1]Перечень тарифов'!$AF$12:$AF$137</definedName>
    <definedName name="PT_DIFFERENTIATION_IST_TE">'[1]Перечень тарифов'!$AM$12:$AM$137</definedName>
    <definedName name="PT_DIFFERENTIATION_IST_TE_ID">'[1]Перечень тарифов'!$AG$12:$AG$137</definedName>
    <definedName name="PT_DIFFERENTIATION_NTAR">'[1]Перечень тарифов'!$AJ$12:$AJ$137</definedName>
    <definedName name="PT_DIFFERENTIATION_NTAR_ID">'[1]Перечень тарифов'!$AD$12:$AD$137</definedName>
    <definedName name="PT_DIFFERENTIATION_NUM_CS">'[1]Перечень тарифов'!$AP$12:$AP$137</definedName>
    <definedName name="PT_DIFFERENTIATION_NUM_IST_TE">'[1]Перечень тарифов'!$AQ$12:$AQ$137</definedName>
    <definedName name="PT_DIFFERENTIATION_NUM_NTAR">'[1]Перечень тарифов'!$AN$12:$AN$137</definedName>
    <definedName name="PT_DIFFERENTIATION_NUM_TER">'[1]Перечень тарифов'!$AO$12:$AO$137</definedName>
    <definedName name="PT_DIFFERENTIATION_TER">'[1]Перечень тарифов'!$AK$12:$AK$137</definedName>
    <definedName name="PT_DIFFERENTIATION_TER_ID">'[1]Перечень тарифов'!$AE$12:$AE$137</definedName>
    <definedName name="PT_DIFFERENTIATION_VTAR">'[1]Перечень тарифов'!$AH$12:$AH$137</definedName>
    <definedName name="PT_DIFFERENTIATION_VTAR_ID">'[1]Перечень тарифов'!$AC$12:$AC$137</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URCH_NAME_FORM">[1]DATA_FORMS!$C$29</definedName>
    <definedName name="QRE_METHOD_LIST">[1]TEHSHEET!$AZ$8:$AZ$10</definedName>
    <definedName name="QUARTER">[1]TEHSHEET!$F$2:$F$5</definedName>
    <definedName name="region_name">[2]Титульный!$F$7</definedName>
    <definedName name="ROIV_INFO_COMMENT">[1]TEHSHEET!$BA$97:$BA$103</definedName>
    <definedName name="ROIV_INFO_LIST">[1]TEHSHEET!$AZ$97:$AZ$103</definedName>
    <definedName name="ROIV_INFO_NAME">'[1]Орган регулирования'!$F$12</definedName>
    <definedName name="StartDateList">[1]TEHSHEET!$G$46:$G$53</definedName>
    <definedName name="tblEnd_1_CHANGE_INFO">#REF!</definedName>
    <definedName name="tblEnd_1_ORG_INFO">'Общая информация об организации'!$F$53</definedName>
    <definedName name="tblEnd_1_ORG_TERRITORY">'Сведения по территориям'!$K$14</definedName>
    <definedName name="tblEnd_1_ORG_VD">'Общая информация по ВД'!$AI$14</definedName>
    <definedName name="tblStart_1_CHANGE_INFO">#REF!</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ITLE_STRUCTURE_INFO_ROIV">[1]Титульный!$F$9</definedName>
    <definedName name="TITLE_TYPE_ORG">[1]Титульный!$F$36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[1]TEHSHEET!$AZ$106:$AZ$108</definedName>
    <definedName name="VD_ID_LIST">[1]REESTR_VED!$A$2:$A$8</definedName>
    <definedName name="VD_NAME_LIST">[1]REESTR_VED!$B$2:$B$8</definedName>
    <definedName name="version">[1]Инструкция!$B$3</definedName>
    <definedName name="year_list">[1]TEHSHEET!$C$2:$C$6</definedName>
  </definedNames>
  <calcPr calcId="191029"/>
</workbook>
</file>

<file path=xl/calcChain.xml><?xml version="1.0" encoding="utf-8"?>
<calcChain xmlns="http://schemas.openxmlformats.org/spreadsheetml/2006/main">
  <c r="G15" i="11" l="1"/>
  <c r="E5" i="11"/>
  <c r="F13" i="10"/>
  <c r="E13" i="10"/>
  <c r="F8" i="10"/>
  <c r="E8" i="10"/>
  <c r="D5" i="10"/>
  <c r="D4" i="10"/>
  <c r="D55" i="9"/>
  <c r="D54" i="9"/>
  <c r="G52" i="9"/>
  <c r="E46" i="9"/>
  <c r="G45" i="9"/>
  <c r="E44" i="9"/>
  <c r="G43" i="9"/>
  <c r="E43" i="9"/>
  <c r="G39" i="9"/>
  <c r="E39" i="9"/>
  <c r="E38" i="9"/>
  <c r="E37" i="9"/>
  <c r="G36" i="9"/>
  <c r="E36" i="9"/>
  <c r="G35" i="9"/>
  <c r="E35" i="9"/>
  <c r="D35" i="9"/>
  <c r="G34" i="9"/>
  <c r="E34" i="9"/>
  <c r="E33" i="9"/>
  <c r="D33" i="9"/>
  <c r="D36" i="9" s="1"/>
  <c r="A33" i="9"/>
  <c r="G29" i="9"/>
  <c r="G28" i="9"/>
  <c r="G27" i="9"/>
  <c r="D22" i="9"/>
  <c r="D21" i="9"/>
  <c r="D20" i="9"/>
  <c r="D19" i="9"/>
  <c r="D23" i="9" s="1"/>
  <c r="E18" i="9"/>
  <c r="G17" i="9"/>
  <c r="E17" i="9"/>
  <c r="G16" i="9"/>
  <c r="E16" i="9"/>
  <c r="F15" i="9"/>
  <c r="F14" i="9"/>
  <c r="G13" i="9"/>
  <c r="E13" i="9"/>
  <c r="E12" i="9"/>
  <c r="F11" i="9"/>
  <c r="D5" i="9"/>
  <c r="D4" i="9"/>
  <c r="D34" i="9" l="1"/>
  <c r="D37" i="9"/>
  <c r="D38" i="9" s="1"/>
  <c r="D39" i="9" s="1"/>
  <c r="D43" i="9" l="1"/>
  <c r="D44" i="9" s="1"/>
  <c r="D45" i="9" s="1"/>
  <c r="D41" i="9"/>
  <c r="D40" i="9"/>
  <c r="D52" i="9" l="1"/>
  <c r="D49" i="9"/>
  <c r="D46" i="9"/>
  <c r="D48" i="9"/>
  <c r="D47" i="9"/>
</calcChain>
</file>

<file path=xl/sharedStrings.xml><?xml version="1.0" encoding="utf-8"?>
<sst xmlns="http://schemas.openxmlformats.org/spreadsheetml/2006/main" count="170" uniqueCount="131">
  <si>
    <t>Фирменное наименование юридического лица (согласно уставу регулируемой организации)</t>
  </si>
  <si>
    <t>Параметры формы</t>
  </si>
  <si>
    <t>Описание параметров формы</t>
  </si>
  <si>
    <t>№ п/п</t>
  </si>
  <si>
    <t>Наименование параметра</t>
  </si>
  <si>
    <t>Информация</t>
  </si>
  <si>
    <t>1</t>
  </si>
  <si>
    <t>Субъект Российской Федерации</t>
  </si>
  <si>
    <t>2</t>
  </si>
  <si>
    <t>x</t>
  </si>
  <si>
    <t>Сургутское городское муниципальное унитарное предприятие "Горводоканал"</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</si>
  <si>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</si>
  <si>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</si>
  <si>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</si>
  <si>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</si>
  <si>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</si>
  <si>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</si>
  <si>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1028600592470</t>
  </si>
  <si>
    <t>Инспекция Министерства России по налогам и сборам по г.Сургуту Ханты-Мансийского автономного округа</t>
  </si>
  <si>
    <t>3</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</si>
  <si>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</si>
  <si>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</si>
  <si>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</si>
  <si>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</si>
  <si>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</si>
  <si>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</si>
  <si>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</si>
  <si>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</si>
  <si>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</si>
  <si>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</si>
  <si>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</si>
  <si>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</si>
  <si>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</si>
  <si>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</si>
  <si>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</si>
  <si>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4</t>
  </si>
  <si>
    <t>Добавить контактный телефон</t>
  </si>
  <si>
    <t>www.gvk86.ru</t>
  </si>
  <si>
    <t>info@gvk86.ru</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</si>
  <si>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</si>
  <si>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</si>
  <si>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</si>
  <si>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</si>
  <si>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</si>
  <si>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</si>
  <si>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</si>
  <si>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Добавить режим работы</t>
  </si>
  <si>
    <t>Протяженность водопроводных сетей (в однотрубном исчислении), км</t>
  </si>
  <si>
    <t>Количество скважин, шт.</t>
  </si>
  <si>
    <t>Количество подкачивающих насосных станций, шт.</t>
  </si>
  <si>
    <t>0</t>
  </si>
  <si>
    <t>Централизованная система холодного водоснабжения</t>
  </si>
  <si>
    <t/>
  </si>
  <si>
    <t>МР</t>
  </si>
  <si>
    <t>МО</t>
  </si>
  <si>
    <t>ОКТМО</t>
  </si>
  <si>
    <t>Муниципальный район</t>
  </si>
  <si>
    <t>Муниципальное образование</t>
  </si>
  <si>
    <t>Ссылка на документ</t>
  </si>
  <si>
    <t>Сургут</t>
  </si>
  <si>
    <t>71876000</t>
  </si>
  <si>
    <t>нет</t>
  </si>
  <si>
    <t>Добавить МО</t>
  </si>
  <si>
    <t>Указывается наименование субъекта Российской Федерации</t>
  </si>
  <si>
    <t>Анатольевич</t>
  </si>
  <si>
    <t>Flag_Row_Size</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</si>
  <si>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</si>
  <si>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</si>
  <si>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</si>
  <si>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</si>
  <si>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</si>
  <si>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</si>
  <si>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</si>
  <si>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</si>
  <si>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</si>
  <si>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</si>
  <si>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Бондаренко</t>
  </si>
  <si>
    <t xml:space="preserve">Григорий </t>
  </si>
  <si>
    <t>628422, Россия, Ханты-Мансийский автономный округ-Югра, город Сургут, улица Аэрофлотская, дом 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</si>
  <si>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</si>
  <si>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Директор</t>
  </si>
  <si>
    <t>8 (3462) 55-07-30</t>
  </si>
  <si>
    <t>Указывается при наличии</t>
  </si>
  <si>
    <t>с 00:00 до 23:59</t>
  </si>
  <si>
    <t>с 08:00 до 20:00</t>
  </si>
  <si>
    <t>с 09:00 до 17:00</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</si>
  <si>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</si>
  <si>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t>
  </si>
  <si>
    <t>11.5</t>
  </si>
  <si>
    <t>режим работы абонентских отделов (суббота)</t>
  </si>
  <si>
    <t>с 09:00 до 15:00</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</si>
  <si>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</si>
  <si>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</si>
  <si>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да</t>
  </si>
  <si>
    <t>Flag_Col_Size</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</si>
  <si>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</si>
  <si>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</si>
  <si>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</si>
  <si>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</si>
  <si>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</si>
  <si>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</si>
  <si>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</si>
  <si>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</si>
  <si>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</si>
  <si>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</si>
  <si>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</si>
  <si>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</si>
  <si>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</si>
  <si>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</si>
  <si>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</si>
  <si>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</si>
  <si>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</si>
  <si>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</si>
  <si>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</si>
  <si>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</si>
  <si>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</si>
  <si>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</si>
  <si>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</si>
  <si>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</si>
  <si>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</si>
  <si>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 "4189674"; "4189677"</t>
  </si>
  <si>
    <t>n</t>
  </si>
  <si>
    <t>Информация об отсутствии сети "Интернет" &lt;1&gt;</t>
  </si>
  <si>
    <t>Отсутствует доступ к сети "Интернет"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</si>
  <si>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</si>
  <si>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75</t>
  </si>
  <si>
    <t>Омский муниципальный район</t>
  </si>
  <si>
    <t>Ачаирское сельское поселение</t>
  </si>
  <si>
    <t>52644404</t>
  </si>
  <si>
    <t>Ачаирское сельское поселение (52644404)</t>
  </si>
  <si>
    <t>Холодное водоснабжение. Питьевая вода; Холодное водоснабжение. Подвозная вода; Транспортировка. Питьевая вода; Подключение (технологическое присоединение) к централизованной системе водоснабжения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</si>
</sst>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charset val="204"/>
      <scheme val="minor"/>
    </font>
    <font>
      <sz val="10"/>
      <name val="Tahoma"/>
      <family val="2"/>
      <charset val="204"/>
    </font>
    <font>
      <sz val="18"/>
      <name val="Tahoma"/>
      <family val="2"/>
      <charset val="204"/>
    </font>
    <font>
      <b/>
      <sz val="3"/>
      <name val="Tahoma"/>
      <family val="2"/>
      <charset val="204"/>
    </font>
    <font>
      <sz val="9"/>
      <name val="Tahoma"/>
      <family val="2"/>
      <charset val="204"/>
    </font>
    <font>
      <sz val="7"/>
      <color theme="0" tint="-0.499984740745262"/>
      <name val="Tahoma"/>
      <family val="2"/>
      <charset val="204"/>
    </font>
    <font>
      <b/>
      <sz val="9"/>
      <name val="Tahoma"/>
      <family val="2"/>
      <charset val="204"/>
    </font>
    <font>
      <sz val="8"/>
      <name val="Tahoma"/>
      <family val="2"/>
      <charset val="204"/>
    </font>
    <font>
      <sz val="9"/>
      <color theme="1"/>
      <name val="Tahoma"/>
      <family val="2"/>
      <charset val="204"/>
    </font>
    <font>
      <b/>
      <sz val="10"/>
      <color theme="1"/>
      <name val="Tahoma"/>
      <family val="2"/>
      <charset val="204"/>
    </font>
    <font>
      <sz val="10"/>
      <color theme="1"/>
      <name val="Tahoma"/>
      <family val="2"/>
      <charset val="204"/>
    </font>
    <font>
      <sz val="11"/>
      <name val="Wingdings 2"/>
      <family val="1"/>
      <charset val="2"/>
    </font>
    <font>
      <sz val="1"/>
      <color theme="0"/>
      <name val="Tahoma"/>
      <family val="2"/>
      <charset val="204"/>
    </font>
    <font>
      <sz val="3"/>
      <name val="Tahoma"/>
      <family val="2"/>
      <charset val="204"/>
    </font>
    <font>
      <b/>
      <sz val="14"/>
      <name val="Franklin Gothic Medium"/>
      <family val="2"/>
      <charset val="204"/>
    </font>
    <font>
      <sz val="1"/>
      <name val="Tahoma"/>
      <family val="2"/>
      <charset val="204"/>
    </font>
    <font>
      <sz val="12"/>
      <name val="Marlett"/>
      <charset val="2"/>
    </font>
    <font>
      <u/>
      <sz val="9"/>
      <color rgb="FF333399"/>
      <name val="Tahoma"/>
      <family val="2"/>
      <charset val="204"/>
    </font>
    <font>
      <sz val="9"/>
      <color indexed="11"/>
      <name val="Tahoma"/>
      <family val="2"/>
      <charset val="204"/>
    </font>
    <font>
      <sz val="9"/>
      <color rgb="FFBCBCBC"/>
      <name val="Tahoma"/>
      <family val="2"/>
      <charset val="204"/>
    </font>
    <font>
      <sz val="9"/>
      <color rgb="FF000000"/>
      <name val="Tahoma"/>
      <family val="2"/>
      <charset val="204"/>
    </font>
    <font>
      <sz val="3"/>
      <color rgb="FF000000"/>
      <name val="Tahoma"/>
      <family val="2"/>
      <charset val="204"/>
    </font>
    <font>
      <b/>
      <sz val="9"/>
      <color rgb="FF0070C0"/>
      <name val="Tahoma"/>
      <family val="2"/>
      <charset val="204"/>
    </font>
    <font>
      <b/>
      <sz val="9"/>
      <color rgb="FF000080"/>
      <name val="Tahoma"/>
      <family val="2"/>
      <charset val="204"/>
    </font>
    <font>
      <sz val="18"/>
      <color rgb="FF000000"/>
      <name val="Tahoma"/>
      <family val="2"/>
      <charset val="204"/>
    </font>
    <font>
      <sz val="9"/>
      <color rgb="FF000080"/>
      <name val="Tahoma"/>
      <family val="2"/>
      <charset val="204"/>
    </font>
    <font>
      <sz val="11"/>
      <color rgb="FFBCBCBC"/>
      <name val="Wingdings 2"/>
      <family val="1"/>
      <charset val="2"/>
    </font>
    <font>
      <sz val="12"/>
      <color rgb="FF000000"/>
      <name val="Tahoma"/>
      <family val="2"/>
      <charset val="204"/>
    </font>
    <font>
      <u/>
      <sz val="9"/>
      <color theme="10"/>
      <name val="Tahoma"/>
      <family val="2"/>
      <charset val="204"/>
    </font>
    <font>
      <sz val="9"/>
      <color rgb="FF0066CC"/>
      <name val="Tahoma"/>
      <family val="2"/>
      <charset val="204"/>
    </font>
    <font>
      <sz val="9"/>
      <color rgb="FFFFFFFF"/>
      <name val="Tahoma"/>
      <family val="2"/>
      <charset val="204"/>
    </font>
    <font>
      <sz val="9"/>
      <color theme="0"/>
      <name val="Tahoma"/>
      <family val="2"/>
      <charset val="204"/>
    </font>
    <font>
      <sz val="3"/>
      <color theme="0"/>
      <name val="Tahoma"/>
      <family val="2"/>
      <charset val="204"/>
    </font>
    <font>
      <sz val="3"/>
      <color rgb="FFFFFFFF"/>
      <name val="Tahoma"/>
      <family val="2"/>
      <charset val="204"/>
    </font>
    <font>
      <sz val="3"/>
      <color rgb="FFBCBCBC"/>
      <name val="Tahoma"/>
      <family val="2"/>
      <charset val="204"/>
    </font>
    <font>
      <sz val="1"/>
      <color rgb="FFBCBCBC"/>
      <name val="Tahoma"/>
      <family val="2"/>
      <charset val="204"/>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FF"/>
      </patternFill>
    </fill>
    <fill>
      <patternFill patternType="solid">
        <fgColor rgb="FFE3FAFD"/>
      </patternFill>
    </fill>
    <fill>
      <patternFill patternType="lightDown">
        <fgColor rgb="FFC0C0C0"/>
      </patternFill>
    </fill>
    <fill>
      <patternFill patternType="solid">
        <fgColor rgb="FFFFFFC0"/>
      </patternFill>
    </fill>
    <fill>
      <patternFill patternType="solid">
        <fgColor rgb="FFB7E4FF"/>
      </patternFill>
    </fill>
    <fill>
      <patternFill patternType="solid">
        <fgColor rgb="FFD7EAD3"/>
      </patternFill>
    </fill>
  </fills>
  <borders count="17">
    <border>
      <left/>
      <right/>
      <top/>
      <bottom/>
      <diagonal/>
    </border>
    <border>
      <left style="thin">
        <color indexed="55"/>
      </left>
      <right style="thin">
        <color indexed="55"/>
      </right>
      <top style="thin">
        <color indexed="55"/>
      </top>
      <bottom style="thin">
        <color indexed="55"/>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s>
  <cellStyleXfs count="7">
    <xf numFmtId="0" fontId="0" fillId="0" borderId="0"/>
    <xf numFmtId="0" fontId="6" fillId="2" borderId="1" applyNumberFormat="0" applyFont="0" applyFill="0" applyAlignment="0" applyProtection="0">
      <alignment horizontal="center" vertical="center" wrapText="1"/>
    </xf>
    <xf numFmtId="0" fontId="14" fillId="0" borderId="0" applyBorder="0">
      <alignment horizontal="center" vertical="center" wrapText="1"/>
    </xf>
    <xf numFmtId="0" fontId="6" fillId="0" borderId="2" applyBorder="0">
      <alignment horizontal="center" vertical="center" wrapText="1"/>
    </xf>
    <xf numFmtId="4" fontId="4" fillId="3" borderId="3" applyBorder="0">
      <alignment horizontal="right"/>
    </xf>
    <xf numFmtId="49" fontId="18" fillId="0" borderId="0" applyBorder="0">
      <alignment vertical="top"/>
    </xf>
    <xf numFmtId="49" fontId="20" fillId="0" borderId="0" applyFill="0" applyBorder="0">
      <alignment vertical="top"/>
    </xf>
  </cellStyleXfs>
  <cellXfs count="189">
    <xf numFmtId="0" fontId="0" fillId="0" borderId="0" xfId="0"/>
    <xf numFmtId="0" fontId="4" fillId="4" borderId="0" xfId="6" applyNumberFormat="1" applyFont="1" applyFill="1" applyAlignment="1"/>
    <xf numFmtId="0" fontId="12" fillId="4" borderId="0" xfId="6" applyNumberFormat="1" applyFont="1" applyFill="1" applyAlignment="1"/>
    <xf numFmtId="0" fontId="20" fillId="4" borderId="0" xfId="6" applyNumberFormat="1" applyFill="1" applyAlignment="1"/>
    <xf numFmtId="0" fontId="20" fillId="4" borderId="0" xfId="6" applyNumberFormat="1" applyFill="1" applyAlignment="1">
      <alignment horizontal="center"/>
    </xf>
    <xf numFmtId="49" fontId="20" fillId="0" borderId="0" xfId="6">
      <alignment vertical="top"/>
    </xf>
    <xf numFmtId="0" fontId="21" fillId="4" borderId="0" xfId="6" applyNumberFormat="1" applyFont="1" applyFill="1" applyAlignment="1"/>
    <xf numFmtId="0" fontId="21" fillId="4" borderId="0" xfId="6" applyNumberFormat="1" applyFont="1" applyFill="1" applyAlignment="1">
      <alignment horizontal="center"/>
    </xf>
    <xf numFmtId="0" fontId="22" fillId="0" borderId="0" xfId="6" applyNumberFormat="1" applyFont="1" applyAlignment="1">
      <alignment vertical="center"/>
    </xf>
    <xf numFmtId="0" fontId="3" fillId="0" borderId="0" xfId="6" applyNumberFormat="1" applyFont="1" applyAlignment="1">
      <alignment vertical="center"/>
    </xf>
    <xf numFmtId="0" fontId="23" fillId="4" borderId="0" xfId="6" applyNumberFormat="1" applyFont="1" applyFill="1" applyAlignment="1">
      <alignment horizontal="right" vertical="center"/>
    </xf>
    <xf numFmtId="0" fontId="4" fillId="4" borderId="0" xfId="6" applyNumberFormat="1" applyFont="1" applyFill="1" applyAlignment="1">
      <alignment vertical="center" wrapText="1"/>
    </xf>
    <xf numFmtId="0" fontId="12" fillId="4" borderId="0" xfId="6" applyNumberFormat="1" applyFont="1" applyFill="1" applyAlignment="1">
      <alignment vertical="center" wrapText="1"/>
    </xf>
    <xf numFmtId="0" fontId="4" fillId="4" borderId="0" xfId="6" applyNumberFormat="1" applyFont="1" applyFill="1" applyAlignment="1">
      <alignment horizontal="center" vertical="center" wrapText="1"/>
    </xf>
    <xf numFmtId="49" fontId="4" fillId="4" borderId="8" xfId="6" applyFont="1" applyFill="1" applyBorder="1" applyAlignment="1">
      <alignment horizontal="center" vertical="center" wrapText="1"/>
    </xf>
    <xf numFmtId="0" fontId="20" fillId="4" borderId="8" xfId="6" applyNumberFormat="1" applyFill="1" applyBorder="1" applyAlignment="1">
      <alignment horizontal="center" vertical="center" wrapText="1"/>
    </xf>
    <xf numFmtId="0" fontId="4" fillId="4" borderId="8" xfId="6" applyNumberFormat="1" applyFont="1" applyFill="1" applyBorder="1" applyAlignment="1">
      <alignment horizontal="center" vertical="center" wrapText="1"/>
    </xf>
    <xf numFmtId="0" fontId="19" fillId="4" borderId="0" xfId="6" applyNumberFormat="1" applyFont="1" applyFill="1" applyAlignment="1">
      <alignment horizontal="center" vertical="center"/>
    </xf>
    <xf numFmtId="49" fontId="12" fillId="0" borderId="8" xfId="6" applyFont="1" applyBorder="1" applyAlignment="1">
      <alignment horizontal="center" vertical="center"/>
    </xf>
    <xf numFmtId="0" fontId="12" fillId="0" borderId="8" xfId="6" applyNumberFormat="1" applyFont="1" applyBorder="1" applyAlignment="1">
      <alignment vertical="center" wrapText="1"/>
    </xf>
    <xf numFmtId="0" fontId="12" fillId="0" borderId="8" xfId="6" applyNumberFormat="1" applyFont="1" applyBorder="1" applyAlignment="1">
      <alignment horizontal="left" vertical="center" wrapText="1"/>
    </xf>
    <xf numFmtId="0" fontId="24" fillId="4" borderId="0" xfId="6" applyNumberFormat="1" applyFont="1" applyFill="1" applyAlignment="1"/>
    <xf numFmtId="49" fontId="20" fillId="4" borderId="8" xfId="6" applyFill="1" applyBorder="1" applyAlignment="1">
      <alignment horizontal="center" vertical="center"/>
    </xf>
    <xf numFmtId="0" fontId="20" fillId="4" borderId="8" xfId="6" applyNumberFormat="1" applyFill="1" applyBorder="1" applyAlignment="1">
      <alignment vertical="center" wrapText="1"/>
    </xf>
    <xf numFmtId="0" fontId="20" fillId="0" borderId="8" xfId="6" applyNumberFormat="1" applyBorder="1" applyAlignment="1">
      <alignment horizontal="center" vertical="center" wrapText="1"/>
    </xf>
    <xf numFmtId="0" fontId="4" fillId="4" borderId="8" xfId="6" applyNumberFormat="1" applyFont="1" applyFill="1" applyBorder="1" applyAlignment="1">
      <alignment vertical="center" wrapText="1"/>
    </xf>
    <xf numFmtId="0" fontId="20" fillId="4" borderId="8" xfId="6" applyNumberFormat="1" applyFill="1" applyBorder="1" applyAlignment="1">
      <alignment horizontal="left" vertical="center" wrapText="1" indent="1"/>
    </xf>
    <xf numFmtId="49" fontId="20" fillId="5" borderId="8" xfId="6" applyFill="1" applyBorder="1" applyAlignment="1" applyProtection="1">
      <alignment horizontal="left" vertical="center" wrapText="1"/>
      <protection locked="0"/>
    </xf>
    <xf numFmtId="0" fontId="12" fillId="0" borderId="8" xfId="6" applyNumberFormat="1" applyFont="1" applyBorder="1" applyAlignment="1">
      <alignment horizontal="left" vertical="center" wrapText="1" indent="1"/>
    </xf>
    <xf numFmtId="164" fontId="20" fillId="5" borderId="8" xfId="6" applyNumberFormat="1" applyFill="1" applyBorder="1" applyAlignment="1" applyProtection="1">
      <alignment horizontal="left" vertical="center" wrapText="1" indent="1"/>
      <protection locked="0"/>
    </xf>
    <xf numFmtId="49" fontId="4" fillId="4" borderId="0" xfId="6" applyFont="1" applyFill="1" applyAlignment="1">
      <alignment horizontal="center" vertical="center" wrapText="1"/>
    </xf>
    <xf numFmtId="0" fontId="22" fillId="0" borderId="0" xfId="6" applyNumberFormat="1" applyFont="1" applyAlignment="1">
      <alignment vertical="center" wrapText="1"/>
    </xf>
    <xf numFmtId="0" fontId="20" fillId="4" borderId="8" xfId="6" applyNumberFormat="1" applyFill="1" applyBorder="1" applyAlignment="1">
      <alignment horizontal="center" vertical="center"/>
    </xf>
    <xf numFmtId="0" fontId="20" fillId="4" borderId="8" xfId="6" applyNumberFormat="1" applyFill="1" applyBorder="1" applyAlignment="1">
      <alignment horizontal="left" vertical="center" wrapText="1" indent="2"/>
    </xf>
    <xf numFmtId="49" fontId="20" fillId="0" borderId="8" xfId="6" applyBorder="1" applyAlignment="1">
      <alignment horizontal="left" vertical="center" wrapText="1"/>
    </xf>
    <xf numFmtId="164" fontId="20" fillId="0" borderId="8" xfId="6" applyNumberFormat="1" applyBorder="1" applyAlignment="1">
      <alignment horizontal="left" vertical="center" wrapText="1" indent="1"/>
    </xf>
    <xf numFmtId="49" fontId="4" fillId="4" borderId="0" xfId="6" applyFont="1" applyFill="1" applyAlignment="1">
      <alignment vertical="center" wrapText="1"/>
    </xf>
    <xf numFmtId="0" fontId="4" fillId="4" borderId="9" xfId="6" applyNumberFormat="1" applyFont="1" applyFill="1" applyBorder="1" applyAlignment="1">
      <alignment vertical="center" wrapText="1"/>
    </xf>
    <xf numFmtId="0" fontId="4" fillId="6" borderId="10" xfId="6" applyNumberFormat="1" applyFont="1" applyFill="1" applyBorder="1" applyAlignment="1">
      <alignment horizontal="center"/>
    </xf>
    <xf numFmtId="49" fontId="25" fillId="6" borderId="11" xfId="6" applyFont="1" applyFill="1" applyBorder="1" applyAlignment="1">
      <alignment horizontal="left" vertical="center" indent="1"/>
    </xf>
    <xf numFmtId="0" fontId="23" fillId="6" borderId="11" xfId="6" applyNumberFormat="1" applyFont="1" applyFill="1" applyBorder="1" applyAlignment="1">
      <alignment horizontal="left" vertical="center"/>
    </xf>
    <xf numFmtId="0" fontId="23" fillId="6" borderId="12" xfId="6" applyNumberFormat="1" applyFont="1" applyFill="1" applyBorder="1" applyAlignment="1">
      <alignment horizontal="left" vertical="center"/>
    </xf>
    <xf numFmtId="49" fontId="12" fillId="4" borderId="8" xfId="6" applyFont="1" applyFill="1" applyBorder="1" applyAlignment="1">
      <alignment horizontal="center" vertical="center"/>
    </xf>
    <xf numFmtId="0" fontId="12" fillId="4" borderId="8" xfId="6" applyNumberFormat="1" applyFont="1" applyFill="1" applyBorder="1" applyAlignment="1">
      <alignment vertical="center" wrapText="1"/>
    </xf>
    <xf numFmtId="0" fontId="12" fillId="0" borderId="8" xfId="6" applyNumberFormat="1" applyFont="1" applyBorder="1" applyAlignment="1">
      <alignment horizontal="center" vertical="center" wrapText="1"/>
    </xf>
    <xf numFmtId="0" fontId="12" fillId="4" borderId="8" xfId="6" applyNumberFormat="1" applyFont="1" applyFill="1" applyBorder="1" applyAlignment="1">
      <alignment horizontal="left" vertical="center" wrapText="1" indent="1"/>
    </xf>
    <xf numFmtId="0" fontId="12" fillId="4" borderId="8" xfId="6" applyNumberFormat="1" applyFont="1" applyFill="1" applyBorder="1" applyAlignment="1">
      <alignment horizontal="left" vertical="center" wrapText="1" indent="2"/>
    </xf>
    <xf numFmtId="49" fontId="12" fillId="0" borderId="8" xfId="6" applyFont="1" applyBorder="1" applyAlignment="1">
      <alignment horizontal="left" vertical="center" wrapText="1"/>
    </xf>
    <xf numFmtId="0" fontId="20" fillId="4" borderId="8" xfId="6" applyNumberFormat="1" applyFill="1" applyBorder="1" applyAlignment="1">
      <alignment horizontal="left" vertical="center" wrapText="1"/>
    </xf>
    <xf numFmtId="49" fontId="20" fillId="7" borderId="8" xfId="6" applyFill="1" applyBorder="1" applyAlignment="1" applyProtection="1">
      <alignment horizontal="left" vertical="center" wrapText="1"/>
      <protection locked="0"/>
    </xf>
    <xf numFmtId="0" fontId="20" fillId="4" borderId="5" xfId="6" applyNumberFormat="1" applyFill="1" applyBorder="1" applyAlignment="1">
      <alignment horizontal="left" vertical="center" wrapText="1"/>
    </xf>
    <xf numFmtId="49" fontId="20" fillId="0" borderId="8" xfId="6" applyBorder="1" applyAlignment="1">
      <alignment horizontal="left" vertical="center" wrapText="1" indent="1"/>
    </xf>
    <xf numFmtId="0" fontId="26" fillId="4" borderId="0" xfId="6" applyNumberFormat="1" applyFont="1" applyFill="1" applyAlignment="1">
      <alignment horizontal="center" vertical="center" wrapText="1"/>
    </xf>
    <xf numFmtId="49" fontId="20" fillId="5" borderId="8" xfId="6" applyFill="1" applyBorder="1" applyAlignment="1" applyProtection="1">
      <alignment horizontal="left" vertical="center" wrapText="1" indent="1"/>
      <protection locked="0"/>
    </xf>
    <xf numFmtId="49" fontId="4" fillId="5" borderId="10" xfId="6" applyFont="1" applyFill="1" applyBorder="1" applyAlignment="1" applyProtection="1">
      <alignment horizontal="left" vertical="center" wrapText="1"/>
      <protection locked="0"/>
    </xf>
    <xf numFmtId="0" fontId="27" fillId="4" borderId="0" xfId="6" applyNumberFormat="1" applyFont="1" applyFill="1" applyAlignment="1"/>
    <xf numFmtId="49" fontId="28" fillId="5" borderId="8" xfId="6" quotePrefix="1" applyFont="1" applyFill="1" applyBorder="1" applyAlignment="1" applyProtection="1">
      <alignment horizontal="left" vertical="center" wrapText="1"/>
      <protection locked="0"/>
    </xf>
    <xf numFmtId="49" fontId="28" fillId="7" borderId="8" xfId="6" applyFont="1" applyFill="1" applyBorder="1" applyAlignment="1" applyProtection="1">
      <alignment horizontal="left" vertical="center" wrapText="1"/>
      <protection locked="0"/>
    </xf>
    <xf numFmtId="49" fontId="4" fillId="8" borderId="8" xfId="6" applyFont="1" applyFill="1" applyBorder="1" applyAlignment="1">
      <alignment horizontal="left" vertical="center" wrapText="1"/>
    </xf>
    <xf numFmtId="0" fontId="20" fillId="4" borderId="10" xfId="6" applyNumberFormat="1" applyFill="1" applyBorder="1" applyAlignment="1">
      <alignment horizontal="left" vertical="center" wrapText="1" indent="1"/>
    </xf>
    <xf numFmtId="49" fontId="4" fillId="8" borderId="10" xfId="6" applyFont="1" applyFill="1" applyBorder="1" applyAlignment="1">
      <alignment horizontal="left" vertical="center" wrapText="1"/>
    </xf>
    <xf numFmtId="0" fontId="20" fillId="4" borderId="8" xfId="6" applyNumberFormat="1" applyFill="1" applyBorder="1" applyAlignment="1">
      <alignment vertical="top" wrapText="1"/>
    </xf>
    <xf numFmtId="0" fontId="4" fillId="4" borderId="0" xfId="6" applyNumberFormat="1" applyFont="1" applyFill="1" applyAlignment="1">
      <alignment horizontal="center" vertical="top" wrapText="1"/>
    </xf>
    <xf numFmtId="49" fontId="20" fillId="0" borderId="8" xfId="6" applyBorder="1">
      <alignment vertical="top"/>
    </xf>
    <xf numFmtId="0" fontId="20" fillId="4" borderId="10" xfId="6" applyNumberFormat="1" applyFill="1" applyBorder="1" applyAlignment="1">
      <alignment horizontal="left" vertical="center" wrapText="1"/>
    </xf>
    <xf numFmtId="0" fontId="20" fillId="4" borderId="14" xfId="6" applyNumberFormat="1" applyFill="1" applyBorder="1" applyAlignment="1">
      <alignment vertical="center" wrapText="1"/>
    </xf>
    <xf numFmtId="0" fontId="4" fillId="0" borderId="0" xfId="6" applyNumberFormat="1" applyFont="1" applyAlignment="1">
      <alignment vertical="top" wrapText="1"/>
    </xf>
    <xf numFmtId="0" fontId="12" fillId="0" borderId="0" xfId="6" applyNumberFormat="1" applyFont="1" applyAlignment="1">
      <alignment vertical="center" wrapText="1"/>
    </xf>
    <xf numFmtId="0" fontId="7" fillId="0" borderId="0" xfId="6" applyNumberFormat="1" applyFont="1" applyAlignment="1">
      <alignment vertical="center" wrapText="1"/>
    </xf>
    <xf numFmtId="0" fontId="29" fillId="4" borderId="0" xfId="6" applyNumberFormat="1" applyFont="1" applyFill="1" applyAlignment="1"/>
    <xf numFmtId="0" fontId="8" fillId="4" borderId="0" xfId="6" applyNumberFormat="1" applyFont="1" applyFill="1" applyAlignment="1">
      <alignment horizontal="center"/>
    </xf>
    <xf numFmtId="0" fontId="8" fillId="4" borderId="0" xfId="6" applyNumberFormat="1" applyFont="1" applyFill="1" applyAlignment="1"/>
    <xf numFmtId="0" fontId="9" fillId="4" borderId="0" xfId="6" applyNumberFormat="1" applyFont="1" applyFill="1" applyAlignment="1">
      <alignment horizontal="right" vertical="center"/>
    </xf>
    <xf numFmtId="0" fontId="10" fillId="4" borderId="0" xfId="6" applyNumberFormat="1" applyFont="1" applyFill="1" applyAlignment="1">
      <alignment vertical="center"/>
    </xf>
    <xf numFmtId="0" fontId="9" fillId="4" borderId="0" xfId="6" applyNumberFormat="1" applyFont="1" applyFill="1" applyAlignment="1">
      <alignment horizontal="right" vertical="top"/>
    </xf>
    <xf numFmtId="0" fontId="10" fillId="4" borderId="0" xfId="6" applyNumberFormat="1" applyFont="1" applyFill="1" applyAlignment="1">
      <alignment vertical="center" wrapText="1"/>
    </xf>
    <xf numFmtId="0" fontId="30" fillId="0" borderId="0" xfId="6" applyNumberFormat="1" applyFont="1" applyAlignment="1">
      <alignment vertical="center" wrapText="1"/>
    </xf>
    <xf numFmtId="0" fontId="4" fillId="0" borderId="0" xfId="6" applyNumberFormat="1" applyFont="1" applyAlignment="1">
      <alignment vertical="center" wrapText="1"/>
    </xf>
    <xf numFmtId="0" fontId="26" fillId="0" borderId="0" xfId="6" applyNumberFormat="1" applyFont="1" applyAlignment="1">
      <alignment horizontal="center" vertical="center" wrapText="1"/>
    </xf>
    <xf numFmtId="0" fontId="20" fillId="0" borderId="0" xfId="6" applyNumberFormat="1" applyAlignment="1">
      <alignment vertical="center" wrapText="1"/>
    </xf>
    <xf numFmtId="0" fontId="11" fillId="0" borderId="0" xfId="6" applyNumberFormat="1" applyFont="1" applyAlignment="1">
      <alignment vertical="center" wrapText="1"/>
    </xf>
    <xf numFmtId="0" fontId="32" fillId="0" borderId="0" xfId="6" applyNumberFormat="1" applyFont="1" applyAlignment="1">
      <alignment vertical="center" wrapText="1"/>
    </xf>
    <xf numFmtId="0" fontId="32" fillId="4" borderId="0" xfId="6" applyNumberFormat="1" applyFont="1" applyFill="1" applyAlignment="1">
      <alignment horizontal="center" vertical="center" wrapText="1"/>
    </xf>
    <xf numFmtId="0" fontId="32" fillId="4" borderId="0" xfId="6" applyNumberFormat="1" applyFont="1" applyFill="1" applyAlignment="1">
      <alignment horizontal="right" vertical="center" wrapText="1"/>
    </xf>
    <xf numFmtId="0" fontId="1" fillId="0" borderId="0" xfId="6" applyNumberFormat="1" applyFont="1" applyAlignment="1">
      <alignment horizontal="left" vertical="center" wrapText="1" indent="3"/>
    </xf>
    <xf numFmtId="0" fontId="1" fillId="0" borderId="0" xfId="6" applyNumberFormat="1" applyFont="1" applyAlignment="1">
      <alignment horizontal="left" vertical="center" wrapText="1" indent="1"/>
    </xf>
    <xf numFmtId="0" fontId="2" fillId="0" borderId="0" xfId="6" applyNumberFormat="1" applyFont="1" applyAlignment="1">
      <alignment horizontal="center" vertical="center" wrapText="1"/>
    </xf>
    <xf numFmtId="0" fontId="2" fillId="0" borderId="0" xfId="6" applyNumberFormat="1" applyFont="1" applyAlignment="1">
      <alignment vertical="center" wrapText="1"/>
    </xf>
    <xf numFmtId="0" fontId="33" fillId="0" borderId="0" xfId="6" applyNumberFormat="1" applyFont="1" applyAlignment="1">
      <alignment vertical="center" wrapText="1"/>
    </xf>
    <xf numFmtId="0" fontId="13" fillId="0" borderId="0" xfId="6" applyNumberFormat="1" applyFont="1" applyAlignment="1">
      <alignment vertical="center" wrapText="1"/>
    </xf>
    <xf numFmtId="0" fontId="34" fillId="4" borderId="0" xfId="6" applyNumberFormat="1" applyFont="1" applyFill="1" applyAlignment="1">
      <alignment horizontal="center" vertical="center" wrapText="1"/>
    </xf>
    <xf numFmtId="0" fontId="13" fillId="0" borderId="0" xfId="6" applyNumberFormat="1" applyFont="1" applyAlignment="1">
      <alignment horizontal="left" vertical="center" wrapText="1" indent="1"/>
    </xf>
    <xf numFmtId="0" fontId="4" fillId="0" borderId="0" xfId="6" applyNumberFormat="1" applyFont="1" applyAlignment="1">
      <alignment horizontal="right" vertical="center"/>
    </xf>
    <xf numFmtId="0" fontId="20" fillId="0" borderId="10" xfId="6" applyNumberFormat="1" applyBorder="1" applyAlignment="1">
      <alignment horizontal="center" vertical="center" wrapText="1"/>
    </xf>
    <xf numFmtId="0" fontId="4" fillId="0" borderId="8" xfId="6" applyNumberFormat="1" applyFont="1" applyBorder="1" applyAlignment="1">
      <alignment horizontal="center" vertical="center" wrapText="1"/>
    </xf>
    <xf numFmtId="0" fontId="20" fillId="0" borderId="5" xfId="6" applyNumberFormat="1" applyBorder="1" applyAlignment="1">
      <alignment horizontal="center" vertical="center" wrapText="1"/>
    </xf>
    <xf numFmtId="0" fontId="20" fillId="0" borderId="4" xfId="6" applyNumberFormat="1" applyBorder="1" applyAlignment="1">
      <alignment horizontal="center" vertical="center" wrapText="1"/>
    </xf>
    <xf numFmtId="0" fontId="20" fillId="0" borderId="14" xfId="6" applyNumberFormat="1" applyBorder="1" applyAlignment="1">
      <alignment horizontal="center" vertical="center" wrapText="1"/>
    </xf>
    <xf numFmtId="0" fontId="20" fillId="0" borderId="15" xfId="6" applyNumberFormat="1" applyBorder="1" applyAlignment="1">
      <alignment horizontal="center" vertical="center" wrapText="1"/>
    </xf>
    <xf numFmtId="0" fontId="19" fillId="4" borderId="0" xfId="6" applyNumberFormat="1" applyFont="1" applyFill="1" applyAlignment="1">
      <alignment horizontal="center" vertical="center" wrapText="1"/>
    </xf>
    <xf numFmtId="49" fontId="19" fillId="4" borderId="0" xfId="6" applyFont="1" applyFill="1" applyAlignment="1">
      <alignment horizontal="center" vertical="center" wrapText="1"/>
    </xf>
    <xf numFmtId="0" fontId="12" fillId="0" borderId="0" xfId="6" applyNumberFormat="1" applyFont="1" applyAlignment="1">
      <alignment vertical="center"/>
    </xf>
    <xf numFmtId="0" fontId="15" fillId="0" borderId="0" xfId="6" applyNumberFormat="1" applyFont="1" applyAlignment="1">
      <alignment vertical="center" wrapText="1"/>
    </xf>
    <xf numFmtId="0" fontId="35" fillId="4" borderId="0" xfId="6" applyNumberFormat="1" applyFont="1" applyFill="1" applyAlignment="1">
      <alignment horizontal="center" vertical="center" wrapText="1"/>
    </xf>
    <xf numFmtId="49" fontId="15" fillId="0" borderId="5" xfId="6" applyFont="1" applyBorder="1" applyAlignment="1">
      <alignment horizontal="left" vertical="center" wrapText="1"/>
    </xf>
    <xf numFmtId="49" fontId="15" fillId="0" borderId="8" xfId="6" applyFont="1" applyBorder="1" applyAlignment="1">
      <alignment horizontal="left" vertical="center" wrapText="1"/>
    </xf>
    <xf numFmtId="49" fontId="20" fillId="0" borderId="8" xfId="6" applyBorder="1" applyAlignment="1">
      <alignment vertical="top" wrapText="1"/>
    </xf>
    <xf numFmtId="49" fontId="20" fillId="0" borderId="8" xfId="6" applyBorder="1" applyAlignment="1">
      <alignment horizontal="center" vertical="center" wrapText="1"/>
    </xf>
    <xf numFmtId="0" fontId="4" fillId="8" borderId="10" xfId="6" applyNumberFormat="1" applyFont="1" applyFill="1" applyBorder="1" applyAlignment="1">
      <alignment horizontal="left" vertical="center" wrapText="1"/>
    </xf>
    <xf numFmtId="49" fontId="19" fillId="4" borderId="8" xfId="6" applyFont="1" applyFill="1" applyBorder="1" applyAlignment="1">
      <alignment horizontal="center" vertical="center" wrapText="1"/>
    </xf>
    <xf numFmtId="4" fontId="20" fillId="5" borderId="8" xfId="6" applyNumberFormat="1" applyFill="1" applyBorder="1" applyAlignment="1" applyProtection="1">
      <alignment horizontal="right" vertical="center" wrapText="1"/>
      <protection locked="0"/>
    </xf>
    <xf numFmtId="3" fontId="20" fillId="5" borderId="8" xfId="6" applyNumberFormat="1" applyFill="1" applyBorder="1" applyAlignment="1" applyProtection="1">
      <alignment horizontal="right" vertical="center" wrapText="1"/>
      <protection locked="0"/>
    </xf>
    <xf numFmtId="4" fontId="20" fillId="5" borderId="12" xfId="6" applyNumberFormat="1" applyFill="1" applyBorder="1" applyAlignment="1" applyProtection="1">
      <alignment horizontal="right" vertical="center" wrapText="1"/>
      <protection locked="0"/>
    </xf>
    <xf numFmtId="0" fontId="20" fillId="7" borderId="8" xfId="6" applyNumberFormat="1" applyFill="1" applyBorder="1" applyAlignment="1" applyProtection="1">
      <alignment horizontal="right" vertical="center" wrapText="1"/>
      <protection locked="0"/>
    </xf>
    <xf numFmtId="3" fontId="20" fillId="0" borderId="12" xfId="6" applyNumberFormat="1" applyBorder="1" applyAlignment="1">
      <alignment horizontal="right" vertical="center" wrapText="1"/>
    </xf>
    <xf numFmtId="49" fontId="6" fillId="6" borderId="10" xfId="6" applyFont="1" applyFill="1" applyBorder="1" applyAlignment="1">
      <alignment horizontal="center" vertical="center"/>
    </xf>
    <xf numFmtId="0" fontId="25" fillId="6" borderId="11" xfId="6" applyNumberFormat="1" applyFont="1" applyFill="1" applyBorder="1" applyAlignment="1">
      <alignment vertical="center"/>
    </xf>
    <xf numFmtId="49" fontId="25" fillId="6" borderId="11" xfId="6" applyFont="1" applyFill="1" applyBorder="1" applyAlignment="1">
      <alignment vertical="center"/>
    </xf>
    <xf numFmtId="49" fontId="23" fillId="6" borderId="11" xfId="6" applyFont="1" applyFill="1" applyBorder="1" applyAlignment="1">
      <alignment vertical="center"/>
    </xf>
    <xf numFmtId="49" fontId="23" fillId="6" borderId="12" xfId="6" applyFont="1" applyFill="1" applyBorder="1" applyAlignment="1">
      <alignment vertical="center"/>
    </xf>
    <xf numFmtId="0" fontId="12" fillId="0" borderId="0" xfId="6" applyNumberFormat="1" applyFont="1" applyAlignment="1">
      <alignment horizontal="center" vertical="center" wrapText="1"/>
    </xf>
    <xf numFmtId="0" fontId="13" fillId="4" borderId="0" xfId="6" applyNumberFormat="1" applyFont="1" applyFill="1" applyAlignment="1">
      <alignment vertical="center" wrapText="1"/>
    </xf>
    <xf numFmtId="0" fontId="13" fillId="4" borderId="0" xfId="6" applyNumberFormat="1" applyFont="1" applyFill="1" applyAlignment="1">
      <alignment horizontal="right" vertical="center"/>
    </xf>
    <xf numFmtId="0" fontId="13" fillId="4" borderId="0" xfId="6" applyNumberFormat="1" applyFont="1" applyFill="1" applyAlignment="1">
      <alignment horizontal="right" vertical="center" wrapText="1"/>
    </xf>
    <xf numFmtId="0" fontId="1" fillId="0" borderId="0" xfId="6" applyNumberFormat="1" applyFont="1" applyAlignment="1">
      <alignment horizontal="center" vertical="center" wrapText="1"/>
    </xf>
    <xf numFmtId="4" fontId="13" fillId="0" borderId="0" xfId="6" applyNumberFormat="1" applyFont="1" applyAlignment="1">
      <alignment horizontal="right" vertical="center" wrapText="1"/>
    </xf>
    <xf numFmtId="49" fontId="19" fillId="4" borderId="11" xfId="6" applyFont="1" applyFill="1" applyBorder="1" applyAlignment="1">
      <alignment horizontal="center" vertical="center" wrapText="1"/>
    </xf>
    <xf numFmtId="49" fontId="4" fillId="0" borderId="8" xfId="6" applyFont="1" applyBorder="1" applyAlignment="1">
      <alignment horizontal="left" vertical="center" wrapText="1"/>
    </xf>
    <xf numFmtId="49" fontId="4" fillId="0" borderId="0" xfId="6" applyFont="1">
      <alignment vertical="top"/>
    </xf>
    <xf numFmtId="0" fontId="26" fillId="4" borderId="9" xfId="6" applyNumberFormat="1" applyFont="1" applyFill="1" applyBorder="1" applyAlignment="1">
      <alignment vertical="top" wrapText="1"/>
    </xf>
    <xf numFmtId="14" fontId="4" fillId="6" borderId="11" xfId="6" applyNumberFormat="1" applyFont="1" applyFill="1" applyBorder="1" applyAlignment="1">
      <alignment horizontal="center" vertical="center" wrapText="1"/>
    </xf>
    <xf numFmtId="49" fontId="4" fillId="6" borderId="11" xfId="6" applyFont="1" applyFill="1" applyBorder="1" applyAlignment="1">
      <alignment horizontal="center" vertical="center" wrapText="1"/>
    </xf>
    <xf numFmtId="14" fontId="16" fillId="6" borderId="11" xfId="6" applyNumberFormat="1" applyFont="1" applyFill="1" applyBorder="1" applyAlignment="1">
      <alignment horizontal="center" vertical="center" wrapText="1"/>
    </xf>
    <xf numFmtId="49" fontId="17" fillId="6" borderId="12" xfId="6" applyFont="1" applyFill="1" applyBorder="1" applyAlignment="1">
      <alignment horizontal="left" vertical="center" wrapText="1"/>
    </xf>
    <xf numFmtId="0" fontId="12" fillId="0" borderId="0" xfId="6" applyNumberFormat="1" applyFont="1" applyAlignment="1">
      <alignment horizontal="left" vertical="center" wrapText="1"/>
    </xf>
    <xf numFmtId="49" fontId="12" fillId="0" borderId="0" xfId="6" applyFont="1" applyAlignment="1">
      <alignment horizontal="left" vertical="center" wrapText="1"/>
    </xf>
    <xf numFmtId="0" fontId="26" fillId="4" borderId="0" xfId="6" applyNumberFormat="1" applyFont="1" applyFill="1" applyAlignment="1">
      <alignment vertical="top" wrapText="1"/>
    </xf>
    <xf numFmtId="0" fontId="12" fillId="4" borderId="14" xfId="6" applyNumberFormat="1" applyFont="1" applyFill="1" applyBorder="1" applyAlignment="1">
      <alignment horizontal="center" vertical="center" wrapText="1"/>
    </xf>
    <xf numFmtId="14" fontId="4" fillId="8" borderId="14" xfId="6" applyNumberFormat="1" applyFont="1" applyFill="1" applyBorder="1" applyAlignment="1">
      <alignment horizontal="left" vertical="center" wrapText="1"/>
    </xf>
    <xf numFmtId="14" fontId="4" fillId="8" borderId="14" xfId="6" applyNumberFormat="1" applyFont="1" applyFill="1" applyBorder="1" applyAlignment="1">
      <alignment horizontal="left" vertical="center" wrapText="1" indent="1"/>
    </xf>
    <xf numFmtId="49" fontId="4" fillId="9" borderId="14" xfId="6" applyFont="1" applyFill="1" applyBorder="1" applyAlignment="1">
      <alignment horizontal="center" vertical="center" wrapText="1"/>
    </xf>
    <xf numFmtId="14" fontId="4" fillId="8" borderId="8" xfId="6" applyNumberFormat="1" applyFont="1" applyFill="1" applyBorder="1" applyAlignment="1">
      <alignment horizontal="center" vertical="center" wrapText="1"/>
    </xf>
    <xf numFmtId="49" fontId="17" fillId="4" borderId="8" xfId="6" applyFont="1" applyFill="1" applyBorder="1" applyAlignment="1">
      <alignment horizontal="left" vertical="center" wrapText="1"/>
    </xf>
    <xf numFmtId="49" fontId="6" fillId="6" borderId="11" xfId="6" applyFont="1" applyFill="1" applyBorder="1" applyAlignment="1">
      <alignment horizontal="center" vertical="center"/>
    </xf>
    <xf numFmtId="49" fontId="25" fillId="6" borderId="11" xfId="6" applyFont="1" applyFill="1" applyBorder="1" applyAlignment="1">
      <alignment horizontal="left" vertical="center"/>
    </xf>
    <xf numFmtId="49" fontId="23" fillId="6" borderId="11" xfId="6" applyFont="1" applyFill="1" applyBorder="1" applyAlignment="1">
      <alignment horizontal="left" vertical="center" indent="1"/>
    </xf>
    <xf numFmtId="49" fontId="23" fillId="6" borderId="12" xfId="6" applyFont="1" applyFill="1" applyBorder="1" applyAlignment="1">
      <alignment horizontal="left" vertical="center" indent="1"/>
    </xf>
    <xf numFmtId="0" fontId="34" fillId="0" borderId="0" xfId="6" applyNumberFormat="1" applyFont="1" applyAlignment="1">
      <alignment horizontal="center" vertical="center" wrapText="1"/>
    </xf>
    <xf numFmtId="0" fontId="7" fillId="0" borderId="0" xfId="6" applyNumberFormat="1" applyFont="1" applyAlignment="1">
      <alignment vertical="top" wrapText="1"/>
    </xf>
    <xf numFmtId="0" fontId="4" fillId="0" borderId="0" xfId="6" applyNumberFormat="1" applyFont="1" applyAlignment="1">
      <alignment horizontal="right" vertical="top" wrapText="1"/>
    </xf>
    <xf numFmtId="0" fontId="7" fillId="0" borderId="0" xfId="6" applyNumberFormat="1" applyFont="1">
      <alignment vertical="top"/>
    </xf>
    <xf numFmtId="0" fontId="4" fillId="4" borderId="5" xfId="6" applyNumberFormat="1" applyFont="1" applyFill="1" applyBorder="1" applyAlignment="1">
      <alignment horizontal="left" vertical="top" wrapText="1"/>
    </xf>
    <xf numFmtId="0" fontId="4" fillId="4" borderId="13" xfId="6" applyNumberFormat="1" applyFont="1" applyFill="1" applyBorder="1" applyAlignment="1">
      <alignment horizontal="left" vertical="top" wrapText="1"/>
    </xf>
    <xf numFmtId="0" fontId="4" fillId="4" borderId="14" xfId="6" applyNumberFormat="1" applyFont="1" applyFill="1" applyBorder="1" applyAlignment="1">
      <alignment horizontal="left" vertical="top" wrapText="1"/>
    </xf>
    <xf numFmtId="49" fontId="4" fillId="4" borderId="0" xfId="6" applyFont="1" applyFill="1" applyAlignment="1">
      <alignment horizontal="center" vertical="center" wrapText="1"/>
    </xf>
    <xf numFmtId="0" fontId="7" fillId="0" borderId="0" xfId="6" applyNumberFormat="1" applyFont="1" applyAlignment="1">
      <alignment horizontal="right" vertical="top" wrapText="1"/>
    </xf>
    <xf numFmtId="0" fontId="7" fillId="0" borderId="0" xfId="6" applyNumberFormat="1" applyFont="1" applyAlignment="1">
      <alignment horizontal="left" vertical="top" wrapText="1" indent="1"/>
    </xf>
    <xf numFmtId="0" fontId="4" fillId="0" borderId="4" xfId="6" applyNumberFormat="1" applyFont="1" applyBorder="1" applyAlignment="1">
      <alignment horizontal="left" vertical="top" wrapText="1" indent="1"/>
    </xf>
    <xf numFmtId="0" fontId="4" fillId="0" borderId="5" xfId="6" applyNumberFormat="1" applyFont="1" applyBorder="1" applyAlignment="1">
      <alignment horizontal="left" vertical="top" wrapText="1" indent="1"/>
    </xf>
    <xf numFmtId="0" fontId="4" fillId="0" borderId="6" xfId="6" applyNumberFormat="1" applyFont="1" applyBorder="1" applyAlignment="1">
      <alignment horizontal="left" vertical="top" wrapText="1" indent="1"/>
    </xf>
    <xf numFmtId="0" fontId="4" fillId="0" borderId="7" xfId="6" applyNumberFormat="1" applyFont="1" applyBorder="1" applyAlignment="1">
      <alignment horizontal="left" vertical="center" wrapText="1" indent="1"/>
    </xf>
    <xf numFmtId="0" fontId="5" fillId="4" borderId="0" xfId="6" applyNumberFormat="1" applyFont="1" applyFill="1" applyAlignment="1">
      <alignment horizontal="left" vertical="center" wrapText="1"/>
    </xf>
    <xf numFmtId="49" fontId="20" fillId="4" borderId="8" xfId="6" applyFill="1" applyBorder="1" applyAlignment="1">
      <alignment horizontal="center" vertical="center" wrapText="1"/>
    </xf>
    <xf numFmtId="49" fontId="4" fillId="4" borderId="8" xfId="6" applyFont="1" applyFill="1" applyBorder="1" applyAlignment="1">
      <alignment horizontal="center" vertical="center" wrapText="1"/>
    </xf>
    <xf numFmtId="0" fontId="20" fillId="4" borderId="8" xfId="6" applyNumberFormat="1" applyFill="1" applyBorder="1" applyAlignment="1">
      <alignment horizontal="center" vertical="center" wrapText="1"/>
    </xf>
    <xf numFmtId="0" fontId="4" fillId="4" borderId="8" xfId="6" applyNumberFormat="1" applyFont="1" applyFill="1" applyBorder="1" applyAlignment="1">
      <alignment horizontal="center" vertical="center" wrapText="1"/>
    </xf>
    <xf numFmtId="0" fontId="4" fillId="4" borderId="9" xfId="6" applyNumberFormat="1" applyFont="1" applyFill="1" applyBorder="1" applyAlignment="1">
      <alignment horizontal="center" vertical="center" wrapText="1"/>
    </xf>
    <xf numFmtId="0" fontId="20" fillId="0" borderId="5" xfId="6" applyNumberFormat="1" applyBorder="1" applyAlignment="1">
      <alignment horizontal="left" vertical="top" wrapText="1"/>
    </xf>
    <xf numFmtId="0" fontId="20" fillId="0" borderId="14" xfId="6" applyNumberFormat="1" applyBorder="1" applyAlignment="1">
      <alignment horizontal="left" vertical="top" wrapText="1"/>
    </xf>
    <xf numFmtId="0" fontId="20" fillId="0" borderId="5" xfId="6" applyNumberFormat="1" applyBorder="1" applyAlignment="1">
      <alignment horizontal="center" vertical="center" wrapText="1"/>
    </xf>
    <xf numFmtId="0" fontId="20" fillId="0" borderId="14" xfId="6" applyNumberFormat="1" applyBorder="1" applyAlignment="1">
      <alignment horizontal="center" vertical="center" wrapText="1"/>
    </xf>
    <xf numFmtId="0" fontId="20" fillId="0" borderId="8" xfId="6" applyNumberFormat="1" applyBorder="1" applyAlignment="1">
      <alignment horizontal="center" vertical="center" wrapText="1"/>
    </xf>
    <xf numFmtId="0" fontId="20" fillId="0" borderId="10" xfId="6" applyNumberFormat="1" applyBorder="1" applyAlignment="1">
      <alignment horizontal="center" vertical="center" wrapText="1"/>
    </xf>
    <xf numFmtId="0" fontId="20" fillId="0" borderId="4" xfId="6" applyNumberFormat="1" applyBorder="1" applyAlignment="1">
      <alignment horizontal="center" vertical="center" wrapText="1"/>
    </xf>
    <xf numFmtId="0" fontId="20" fillId="0" borderId="15" xfId="6" applyNumberFormat="1" applyBorder="1" applyAlignment="1">
      <alignment horizontal="center" vertical="center" wrapText="1"/>
    </xf>
    <xf numFmtId="0" fontId="20" fillId="0" borderId="11" xfId="6" applyNumberFormat="1" applyBorder="1" applyAlignment="1">
      <alignment horizontal="center" vertical="center" wrapText="1"/>
    </xf>
    <xf numFmtId="0" fontId="20" fillId="0" borderId="12" xfId="6" applyNumberFormat="1" applyBorder="1" applyAlignment="1">
      <alignment horizontal="center" vertical="center" wrapText="1"/>
    </xf>
    <xf numFmtId="0" fontId="4" fillId="0" borderId="8" xfId="6" applyNumberFormat="1" applyFont="1" applyBorder="1" applyAlignment="1">
      <alignment horizontal="center" vertical="center" wrapText="1"/>
    </xf>
    <xf numFmtId="0" fontId="20" fillId="0" borderId="6" xfId="6" applyNumberFormat="1" applyBorder="1" applyAlignment="1">
      <alignment horizontal="center" vertical="center" wrapText="1"/>
    </xf>
    <xf numFmtId="0" fontId="20" fillId="0" borderId="16" xfId="6" applyNumberFormat="1" applyBorder="1" applyAlignment="1">
      <alignment horizontal="center" vertical="center" wrapText="1"/>
    </xf>
    <xf numFmtId="0" fontId="31" fillId="0" borderId="0" xfId="6" applyNumberFormat="1" applyFont="1" applyAlignment="1">
      <alignment horizontal="center" vertical="center" wrapText="1"/>
    </xf>
    <xf numFmtId="0" fontId="4" fillId="0" borderId="15" xfId="6" applyNumberFormat="1" applyFont="1" applyBorder="1" applyAlignment="1">
      <alignment horizontal="left" vertical="center" wrapText="1" indent="1"/>
    </xf>
    <xf numFmtId="0" fontId="4" fillId="0" borderId="14" xfId="6" applyNumberFormat="1" applyFont="1" applyBorder="1" applyAlignment="1">
      <alignment horizontal="left" vertical="center" wrapText="1" indent="1"/>
    </xf>
    <xf numFmtId="0" fontId="4" fillId="0" borderId="16" xfId="6" applyNumberFormat="1" applyFont="1" applyBorder="1" applyAlignment="1">
      <alignment horizontal="left" vertical="center" wrapText="1" indent="1"/>
    </xf>
    <xf numFmtId="0" fontId="4" fillId="0" borderId="4" xfId="6" applyNumberFormat="1" applyFont="1" applyBorder="1" applyAlignment="1">
      <alignment horizontal="left" vertical="center" wrapText="1" indent="1"/>
    </xf>
    <xf numFmtId="0" fontId="4" fillId="0" borderId="5" xfId="6" applyNumberFormat="1" applyFont="1" applyBorder="1" applyAlignment="1">
      <alignment horizontal="left" vertical="center" wrapText="1" indent="1"/>
    </xf>
    <xf numFmtId="0" fontId="4" fillId="0" borderId="6" xfId="6" applyNumberFormat="1" applyFont="1" applyBorder="1" applyAlignment="1">
      <alignment horizontal="left" vertical="center" wrapText="1" indent="1"/>
    </xf>
    <xf numFmtId="0" fontId="20" fillId="0" borderId="13" xfId="6" applyNumberFormat="1" applyBorder="1" applyAlignment="1">
      <alignment horizontal="left" vertical="top" wrapText="1"/>
    </xf>
    <xf numFmtId="0" fontId="4" fillId="0" borderId="0" xfId="6" applyNumberFormat="1" applyFont="1" applyAlignment="1">
      <alignment horizontal="center" vertical="center" wrapText="1"/>
    </xf>
  </cellXfs>
  <cellStyles count="7">
    <cellStyle name="Границы" xfId="1" xr:uid="{00000000-0005-0000-0000-000001000000}"/>
    <cellStyle name="Заголовок" xfId="2" xr:uid="{00000000-0005-0000-0000-000002000000}"/>
    <cellStyle name="ЗаголовокСтолбца" xfId="3" xr:uid="{00000000-0005-0000-0000-000003000000}"/>
    <cellStyle name="Значение" xfId="4" xr:uid="{00000000-0005-0000-0000-000004000000}"/>
    <cellStyle name="Обычный" xfId="0" builtinId="0"/>
    <cellStyle name="Обычный 2" xfId="6" xr:uid="{41D533B9-3CEB-4F08-9C1A-3E105E0DB446}"/>
    <cellStyle name="Обычный 5"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1054;&#1058;&#1063;&#1045;&#1058;&#1067;\&#1045;&#1048;&#1040;&#1057;_&#1057;&#1090;&#1072;&#1085;&#1076;&#1072;&#1088;&#1090;&#1099;%20&#1088;&#1072;&#1089;&#1082;&#1088;&#1099;&#1090;&#1080;&#1103;\FAS.JKH.OPEN.INFO.ORG%20&#1054;&#1073;&#1097;&#1072;&#1103;%20&#1080;&#1085;&#1092;.%20&#1086;&#1073;%20&#1086;&#1088;&#1075;&#1072;&#1085;&#1080;&#1079;&#1072;&#1094;&#1080;&#1080;\2024\&#1064;&#1072;&#1073;&#1083;&#1086;&#1085;&#1099;%2014.08.2024\PP108.OPEN.INFO.ORG.COLDVSNA.EIAS(v1.1.1)_export.xlsx" TargetMode="External"/><Relationship Id="rId1" Type="http://schemas.openxmlformats.org/officeDocument/2006/relationships/externalLinkPath" Target="file:///P:\&#1054;&#1058;&#1063;&#1045;&#1058;&#1067;\&#1045;&#1048;&#1040;&#1057;_&#1057;&#1090;&#1072;&#1085;&#1076;&#1072;&#1088;&#1090;&#1099;%20&#1088;&#1072;&#1089;&#1082;&#1088;&#1099;&#1090;&#1080;&#1103;\FAS.JKH.OPEN.INFO.ORG%20&#1054;&#1073;&#1097;&#1072;&#1103;%20&#1080;&#1085;&#1092;.%20&#1086;&#1073;%20&#1086;&#1088;&#1075;&#1072;&#1085;&#1080;&#1079;&#1072;&#1094;&#1080;&#1080;\2024\&#1064;&#1072;&#1073;&#1083;&#1086;&#1085;&#1099;%2014.08.2024\PP108.OPEN.INFO.ORG.COLDVSNA.EIAS(v1.1.1)_ex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1054;&#1058;&#1063;&#1045;&#1058;&#1067;\&#1045;&#1048;&#1040;&#1057;_&#1057;&#1090;&#1072;&#1085;&#1076;&#1072;&#1088;&#1090;&#1099;%20&#1088;&#1072;&#1089;&#1082;&#1088;&#1099;&#1090;&#1080;&#1103;\JKH.OPEN.INFO.ORG._&#1054;&#1073;&#1097;&#1072;&#1103;%20&#1080;&#1085;&#1092;.%20&#1086;&#1073;%20&#1086;&#1088;&#1075;&#1072;&#1085;&#1080;&#1079;&#1072;&#1094;&#1080;&#1080;\2022\FAS.JKH.OPEN.INFO.ORG.HVS_&#1065;&#1077;&#1088;&#1073;&#1072;&#1082;&#1086;&#1074;(v1.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PP108.OPEN.INFO.ORG.COLDVSNA.EIAS</v>
          </cell>
        </row>
        <row r="3">
          <cell r="B3" t="str">
            <v>Версия отчёта: 1.1.1</v>
          </cell>
        </row>
      </sheetData>
      <sheetData sheetId="1">
        <row r="11">
          <cell r="F11" t="str">
            <v/>
          </cell>
        </row>
        <row r="13">
          <cell r="F13">
            <v>45518.442418981482</v>
          </cell>
        </row>
        <row r="31">
          <cell r="F31" t="str">
            <v>Сургутское городское муниципальное унитарное предприятие "Горводоканал"</v>
          </cell>
        </row>
        <row r="41">
          <cell r="F41" t="str">
            <v>нет</v>
          </cell>
        </row>
      </sheetData>
      <sheetData sheetId="2">
        <row r="12">
          <cell r="F12" t="str">
            <v>ter_1</v>
          </cell>
          <cell r="G12" t="str">
            <v>Территория 1</v>
          </cell>
        </row>
        <row r="13">
          <cell r="F13">
            <v>1</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
          </cell>
          <cell r="AJ18" t="str">
            <v/>
          </cell>
          <cell r="AK18" t="str">
            <v/>
          </cell>
          <cell r="AL18" t="str">
            <v/>
          </cell>
          <cell r="AM18" t="str">
            <v/>
          </cell>
          <cell r="AN18">
            <v>0</v>
          </cell>
          <cell r="AO18" t="str">
            <v>.</v>
          </cell>
          <cell r="AP18" t="str">
            <v>..</v>
          </cell>
          <cell r="AQ18" t="str">
            <v>...</v>
          </cell>
        </row>
        <row r="23">
          <cell r="AC23" t="str">
            <v>pIns_PT_VTAR_B</v>
          </cell>
          <cell r="AD23" t="str">
            <v>pt_ntar_2</v>
          </cell>
          <cell r="AE23" t="str">
            <v>pt_ter_2</v>
          </cell>
          <cell r="AF23" t="str">
            <v>pt_cs_2</v>
          </cell>
          <cell r="AG23" t="str">
            <v>pt_ist_te_2</v>
          </cell>
          <cell r="AH23" t="str">
            <v>Тарифы на тепловую энергию (мощность), поставляемую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
          </cell>
          <cell r="AK105" t="str">
            <v/>
          </cell>
          <cell r="AL105" t="str">
            <v/>
          </cell>
          <cell r="AM105" t="str">
            <v/>
          </cell>
          <cell r="AN105">
            <v>0</v>
          </cell>
          <cell r="AO105" t="str">
            <v>.</v>
          </cell>
          <cell r="AP105" t="str">
            <v>..</v>
          </cell>
          <cell r="AQ105" t="str">
            <v>...</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
          </cell>
          <cell r="AK121" t="str">
            <v/>
          </cell>
          <cell r="AL121" t="str">
            <v/>
          </cell>
          <cell r="AM121" t="str">
            <v/>
          </cell>
          <cell r="AN121">
            <v>0</v>
          </cell>
          <cell r="AO121" t="str">
            <v>.</v>
          </cell>
          <cell r="AP121" t="str">
            <v>..</v>
          </cell>
          <cell r="AQ121" t="str">
            <v>...</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0</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COLDVSNA</v>
          </cell>
          <cell r="F36" t="str">
            <v>холодного водоснабжения</v>
          </cell>
          <cell r="G36" t="str">
            <v>холодное водоснабжение</v>
          </cell>
        </row>
        <row r="44">
          <cell r="G44">
            <v>2024</v>
          </cell>
        </row>
        <row r="45">
          <cell r="E45" t="str">
            <v>O</v>
          </cell>
          <cell r="J45" t="str">
            <v>Общая информация о регулируемой организации (холодного водоснабжения)</v>
          </cell>
          <cell r="K45" t="str">
            <v>Перечень муниципальных районов и муниципальных образований (территорий оказания услуг)</v>
          </cell>
        </row>
        <row r="46">
          <cell r="F46" t="str">
            <v>O</v>
          </cell>
          <cell r="G46" t="str">
            <v>01.01.2024</v>
          </cell>
          <cell r="H46" t="str">
            <v>31.12.2024</v>
          </cell>
          <cell r="I46" t="b">
            <v>0</v>
          </cell>
          <cell r="J46" t="str">
            <v>Общая информация о регулируемой организации (холодного водоснабжения)</v>
          </cell>
        </row>
        <row r="47">
          <cell r="F47" t="str">
            <v>Q</v>
          </cell>
          <cell r="G47" t="str">
            <v>01.01.2024</v>
          </cell>
          <cell r="H47" t="str">
            <v>31.12.2024</v>
          </cell>
          <cell r="I47" t="b">
            <v>1</v>
          </cell>
          <cell r="J47" t="str">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ell>
        </row>
        <row r="48">
          <cell r="F48" t="str">
            <v>B</v>
          </cell>
          <cell r="G48" t="str">
            <v>01.01.2024</v>
          </cell>
          <cell r="H48" t="str">
            <v>31.12.2024</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01.01.2024</v>
          </cell>
          <cell r="H49" t="str">
            <v>31.12.2024</v>
          </cell>
          <cell r="I49" t="b">
            <v>1</v>
          </cell>
          <cell r="J49" t="str">
            <v>Информация об условиях, на которых осуществляется поставка товаров (оказание услуг) в сфере холодного водоснабжения</v>
          </cell>
        </row>
        <row r="50">
          <cell r="F50" t="str">
            <v>I</v>
          </cell>
          <cell r="G50" t="str">
            <v>01.01.2024</v>
          </cell>
          <cell r="H50" t="str">
            <v>31.12.2024</v>
          </cell>
          <cell r="I50" t="b">
            <v>1</v>
          </cell>
          <cell r="J50" t="str">
            <v>Информация об инвестиционных программах регулируемой организации в области холодного водоснабжения</v>
          </cell>
        </row>
        <row r="51">
          <cell r="F51" t="str">
            <v>R</v>
          </cell>
          <cell r="G51" t="str">
            <v>01.01.2024</v>
          </cell>
          <cell r="H51" t="str">
            <v>31.12.2024</v>
          </cell>
          <cell r="I51" t="b">
            <v>1</v>
          </cell>
          <cell r="J51" t="str">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01.01.2024</v>
          </cell>
          <cell r="H52" t="str">
            <v>31.12.2024</v>
          </cell>
          <cell r="I52" t="b">
            <v>1</v>
          </cell>
          <cell r="J52" t="str">
            <v>Показатели, подлежащие раскрытию в сфере холодного водоснабжения (цены и тарифы)</v>
          </cell>
        </row>
        <row r="53">
          <cell r="F53" t="str">
            <v>ROIV</v>
          </cell>
          <cell r="G53" t="str">
            <v>01.01.2024</v>
          </cell>
          <cell r="H53" t="str">
            <v>31.12.2024</v>
          </cell>
          <cell r="I53" t="b">
            <v>0</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7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7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Сургутское городское муниципальное унитарное предприятие "Горводоканал"</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ell>
        </row>
        <row r="4">
          <cell r="C4" t="str">
            <v>Форма 1. Информация об организации, осуществляющей холодное водоснабжение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холодное водоснабжение (общая информация)</v>
          </cell>
          <cell r="H4" t="str">
            <v>Форма 1. Информация об организации (общая информация)</v>
          </cell>
        </row>
        <row r="5">
          <cell r="C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ell>
          <cell r="D6" t="str">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ell>
          <cell r="E6" t="str">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ell>
        </row>
        <row r="7">
          <cell r="C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ell>
        </row>
        <row r="31">
          <cell r="C31" t="str">
            <v>Форма 1. Информация об организации, осуществляющей холодное водоснабжение (общая информация)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холодное водоснабжение (общая информация)</v>
          </cell>
        </row>
        <row r="32">
          <cell r="C32" t="str">
            <v>Форма 7. Информация об инвестиционных программах организации холодного водоснабжения и отчетах об их исполнении</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холодного водоснабжения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холодного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row>
        <row r="16">
          <cell r="N16" t="str">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ell>
        </row>
        <row r="18">
          <cell r="L18">
            <v>1</v>
          </cell>
          <cell r="M18" t="str">
            <v>Выручка от регулируемых видов деятельности в сфере холодного водоснабжения</v>
          </cell>
          <cell r="N18" t="str">
            <v>Указывается выручка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регулируемым видам деятельности в сфере холодного водоснабжения,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оплату холодной воды, приобретаемой у других организаций для последующей подачи потребителям</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
          </cell>
          <cell r="M21" t="str">
            <v/>
          </cell>
          <cell r="N21" t="str">
            <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2.2</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2.2.1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2.2.2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
          </cell>
          <cell r="M28" t="str">
            <v/>
          </cell>
          <cell r="N28" t="str">
            <v/>
          </cell>
          <cell r="O28" t="str">
            <v>2.4</v>
          </cell>
          <cell r="T28" t="str">
            <v>Расходы на приобретение холодной воды, используемой в технологическом процессе</v>
          </cell>
        </row>
        <row r="29">
          <cell r="L29" t="str">
            <v>2.3</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2.4</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Указывается общая сумма расходов на оплату труда и отчислений на социальные нужды основного производственного персонала.</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2.4.1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2.4.2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Расходы на 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2.5</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Указывается общая сумма расходов на оплату труда и отчислений на социальные нужды административно-управленческого персонала.</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2.5.1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2.5.2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Расходы на 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2.6</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2.6.1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2.6.2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2.7</v>
          </cell>
          <cell r="M39" t="str">
            <v>Расходы на аренду имущества, используемого для осуществления регулируемых видов деятельности в сфере холодного водоснабжения</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2.8</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2.8.1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2.8.2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2.9</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2.9.1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2.9.2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2.10</v>
          </cell>
          <cell r="M46" t="str">
            <v>Расходы на капитальный и текущий ремонт основных средств</v>
          </cell>
          <cell r="N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производственных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2.10.1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2.11</v>
          </cell>
          <cell r="M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N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2.11.1</v>
          </cell>
          <cell r="M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2.12</v>
          </cell>
          <cell r="M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N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
          </cell>
          <cell r="M51" t="str">
            <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3</v>
          </cell>
          <cell r="M52" t="str">
            <v>Чистая прибыль, полученная от регулируемого вида деятельности в сфере холодного водоснабжения,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3.1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4</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4.1</v>
          </cell>
          <cell r="M55" t="str">
            <v>Изменение стоимости основных фондов за счет их ввода в эксплуатацию (вывода из эксплуатации)</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за счет их ввода в эксплуатацию (вывода из эксплуатации)</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4.1.1</v>
          </cell>
          <cell r="M56" t="str">
            <v>Изменение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4.1.2</v>
          </cell>
          <cell r="M57" t="str">
            <v>Изменение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4.2</v>
          </cell>
          <cell r="M58" t="str">
            <v>Изменение стоимости основных фондов за счет их переоценки</v>
          </cell>
          <cell r="N58" t="str">
            <v/>
          </cell>
          <cell r="O58" t="str">
            <v>5.2</v>
          </cell>
          <cell r="P58" t="str">
            <v>4.2</v>
          </cell>
          <cell r="Q58" t="str">
            <v>4.2</v>
          </cell>
          <cell r="R58" t="str">
            <v>4.2</v>
          </cell>
          <cell r="T58" t="str">
            <v>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5</v>
          </cell>
          <cell r="M59" t="str">
            <v>Валовая прибыль (убытки) от продажи товаров и услуг по регулируемым видам деятельности в сфере холодного водоснабжения</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7</v>
          </cell>
          <cell r="M61" t="str">
            <v>Объём поднятой воды</v>
          </cell>
          <cell r="N61" t="str">
            <v/>
          </cell>
          <cell r="P61" t="str">
            <v>7</v>
          </cell>
          <cell r="U61" t="str">
            <v>Объём поднятой воды</v>
          </cell>
        </row>
        <row r="62">
          <cell r="L62" t="str">
            <v>8</v>
          </cell>
          <cell r="M62" t="str">
            <v>Объём покупной воды</v>
          </cell>
          <cell r="N62" t="str">
            <v/>
          </cell>
          <cell r="P62" t="str">
            <v>8</v>
          </cell>
          <cell r="U62" t="str">
            <v>Объём покупной воды</v>
          </cell>
        </row>
        <row r="63">
          <cell r="L63" t="str">
            <v>9</v>
          </cell>
          <cell r="M63" t="str">
            <v>Объём воды, пропущенной через очистные сооружения</v>
          </cell>
          <cell r="N63" t="str">
            <v/>
          </cell>
          <cell r="P63" t="str">
            <v>9</v>
          </cell>
          <cell r="U63" t="str">
            <v>Объём воды, пропущенной через очистные сооружения</v>
          </cell>
        </row>
        <row r="64">
          <cell r="L64" t="str">
            <v>10</v>
          </cell>
          <cell r="M64" t="str">
            <v>Объём отпущенной потребителям воды, в том числе:</v>
          </cell>
          <cell r="N64" t="str">
            <v>Указывается общий объем отпущенной потребителям воды.</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10.1</v>
          </cell>
          <cell r="M65" t="str">
            <v>Объём отпущенной потребителям воды, определенный по приборам учета</v>
          </cell>
          <cell r="N65" t="str">
            <v/>
          </cell>
          <cell r="P65" t="str">
            <v>10.1</v>
          </cell>
          <cell r="U65" t="str">
            <v>Объём отпущенной потребителям воды, определенный по приборам учета</v>
          </cell>
        </row>
        <row r="66">
          <cell r="L66" t="str">
            <v>10.2</v>
          </cell>
          <cell r="M66" t="str">
            <v>Объём отпущенной потребителям воды, определенный расчетным способом</v>
          </cell>
          <cell r="N66" t="str">
            <v/>
          </cell>
          <cell r="P66" t="str">
            <v>10.2</v>
          </cell>
          <cell r="U66" t="str">
            <v>Объём отпущенной потребителям воды, определенный расчетным способом</v>
          </cell>
        </row>
        <row r="67">
          <cell r="L67" t="str">
            <v>10.2.1</v>
          </cell>
          <cell r="M67" t="str">
            <v>Объём отпущенной потребителям воды, определенный по нормативам потребления коммунальных услуг</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10.2.2</v>
          </cell>
          <cell r="M68" t="str">
            <v xml:space="preserve">Объём отпущенной потребителям воды, определенный по нормативам потребления коммунальных ресурсов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11</v>
          </cell>
          <cell r="M69" t="str">
            <v>Потери воды в сетях</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
          </cell>
          <cell r="M78" t="str">
            <v/>
          </cell>
          <cell r="N78" t="str">
            <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
          </cell>
          <cell r="M79" t="str">
            <v/>
          </cell>
          <cell r="N79" t="str">
            <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
          </cell>
          <cell r="M80" t="str">
            <v/>
          </cell>
          <cell r="N80" t="str">
            <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
          </cell>
          <cell r="M81" t="str">
            <v/>
          </cell>
          <cell r="N81" t="str">
            <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
          </cell>
          <cell r="M82" t="str">
            <v/>
          </cell>
          <cell r="N82" t="str">
            <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
          </cell>
          <cell r="M83" t="str">
            <v/>
          </cell>
          <cell r="N83" t="str">
            <v/>
          </cell>
          <cell r="O83" t="str">
            <v>10.1</v>
          </cell>
          <cell r="T83" t="str">
            <v xml:space="preserve">По приборам учёта </v>
          </cell>
        </row>
        <row r="84">
          <cell r="L84" t="str">
            <v/>
          </cell>
          <cell r="M84" t="str">
            <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
          </cell>
          <cell r="M85" t="str">
            <v/>
          </cell>
          <cell r="N85" t="str">
            <v/>
          </cell>
          <cell r="O85" t="str">
            <v>10.2</v>
          </cell>
          <cell r="T85" t="str">
            <v>Расчётным путём</v>
          </cell>
        </row>
        <row r="86">
          <cell r="L86" t="str">
            <v/>
          </cell>
          <cell r="M86" t="str">
            <v/>
          </cell>
          <cell r="N86" t="str">
            <v/>
          </cell>
          <cell r="O86" t="str">
            <v>10.3</v>
          </cell>
          <cell r="T86" t="str">
            <v>По нормативам потребления коммунальных услуг и нормативам потребления коммунальных ресурсов</v>
          </cell>
        </row>
        <row r="87">
          <cell r="L87" t="str">
            <v/>
          </cell>
          <cell r="M87" t="str">
            <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
          </cell>
          <cell r="M88" t="str">
            <v/>
          </cell>
          <cell r="N88" t="str">
            <v/>
          </cell>
          <cell r="O88" t="str">
            <v>12</v>
          </cell>
          <cell r="T88" t="str">
            <v>Фактический объем потерь при передаче тепловой энергии</v>
          </cell>
        </row>
        <row r="89">
          <cell r="L89" t="str">
            <v>12</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
          </cell>
          <cell r="M90" t="str">
            <v/>
          </cell>
          <cell r="N90" t="str">
            <v/>
          </cell>
          <cell r="O90" t="str">
            <v>14</v>
          </cell>
          <cell r="T90" t="str">
            <v>Среднесписочная численность административно-управленческого персонала</v>
          </cell>
        </row>
        <row r="91">
          <cell r="L91" t="str">
            <v>13</v>
          </cell>
          <cell r="M91" t="str">
            <v>Удельный расход электрической энергии на подачу воды в сеть</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14</v>
          </cell>
          <cell r="M92" t="str">
            <v>Расход воды на собственные нужды, в том числе:</v>
          </cell>
          <cell r="N92" t="str">
            <v>Указывается доля общего расхода воды на собственные нужны от объема отпуска воды потребителям.</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14.1</v>
          </cell>
          <cell r="M93" t="str">
            <v>Расход воды на хозяйственно-бытовые нужды</v>
          </cell>
          <cell r="N93" t="str">
            <v>Указывается доля расхода воды на хозяйственно-бытовые нужны от объема отпуска воды потребителям.</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15</v>
          </cell>
          <cell r="M94" t="str">
            <v>Показатель использования производственных объектов (по объему перекачки), в том числе:</v>
          </cell>
          <cell r="N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
          </cell>
          <cell r="M95" t="str">
            <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
          </cell>
          <cell r="M96" t="str">
            <v/>
          </cell>
          <cell r="N96" t="str">
            <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
          </cell>
          <cell r="M97" t="str">
            <v/>
          </cell>
          <cell r="N97" t="str">
            <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
          </cell>
          <cell r="M98" t="str">
            <v/>
          </cell>
          <cell r="N98" t="str">
            <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
          </cell>
          <cell r="M99" t="str">
            <v/>
          </cell>
          <cell r="N99" t="str">
            <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
          </cell>
          <cell r="M100" t="str">
            <v/>
          </cell>
          <cell r="N100" t="str">
            <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
          </cell>
          <cell r="M101" t="str">
            <v/>
          </cell>
          <cell r="N101" t="str">
            <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4189671</v>
          </cell>
          <cell r="B2" t="str">
            <v>Холодное водоснабжение. Питьевая вода</v>
          </cell>
        </row>
        <row r="3">
          <cell r="A3" t="str">
            <v>4189672</v>
          </cell>
          <cell r="B3" t="str">
            <v>Холодное водоснабжение. Техническая вода</v>
          </cell>
        </row>
        <row r="4">
          <cell r="A4" t="str">
            <v>4189673</v>
          </cell>
          <cell r="B4" t="str">
            <v>Холодное водоснабжение. Подвозная вода</v>
          </cell>
        </row>
        <row r="5">
          <cell r="A5" t="str">
            <v>4189674</v>
          </cell>
          <cell r="B5" t="str">
            <v>Транспортировка. Питьевая вода</v>
          </cell>
        </row>
        <row r="6">
          <cell r="A6" t="str">
            <v>4189675</v>
          </cell>
          <cell r="B6" t="str">
            <v>Транспортировка. Техническая вода</v>
          </cell>
        </row>
        <row r="7">
          <cell r="A7" t="str">
            <v>4189676</v>
          </cell>
          <cell r="B7" t="str">
            <v>Транспортировка. Подвозная вода</v>
          </cell>
        </row>
        <row r="8">
          <cell r="A8" t="str">
            <v>4189677</v>
          </cell>
          <cell r="B8" t="str">
            <v>Подключение (технологическое присоединение) к централизованной системе водоснабжения</v>
          </cell>
        </row>
      </sheetData>
      <sheetData sheetId="82"/>
      <sheetData sheetId="83"/>
      <sheetData sheetId="84"/>
      <sheetData sheetId="85"/>
      <sheetData sheetId="86"/>
      <sheetData sheetId="87"/>
      <sheetData sheetId="8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Лог обновления"/>
      <sheetName val="Титульный"/>
      <sheetName val="Форма 2.1.1"/>
      <sheetName val="Форма 2.1.2"/>
      <sheetName val="Форма 2.1.3"/>
      <sheetName val="Форма 1.0.1"/>
      <sheetName val="Форма 1.0.2"/>
      <sheetName val="Комментарии"/>
      <sheetName val="Сведения об изменении"/>
      <sheetName val="Проверка"/>
      <sheetName val="MR_LIST"/>
      <sheetName val="modList05"/>
      <sheetName val="modList02"/>
      <sheetName val="REESTR_VT"/>
      <sheetName val="REESTR_VED"/>
      <sheetName val="modfrmReestrObj"/>
      <sheetName val="modProv"/>
      <sheetName val="AllSheetsInThisWorkbook"/>
      <sheetName val="TEHSHEET"/>
      <sheetName val="modServiceModule"/>
      <sheetName val="modCheckCyan"/>
      <sheetName val="modHTTP"/>
      <sheetName val="et_union_hor"/>
      <sheetName val="REESTR_MO"/>
      <sheetName val="REESTR_MO_FILTER"/>
      <sheetName val="et_union_vert"/>
      <sheetName val="modInfo"/>
      <sheetName val="modReestr"/>
      <sheetName val="modfrmReestr"/>
      <sheetName val="modUpdTemplMain"/>
      <sheetName val="REESTR_ORG"/>
      <sheetName val="modClassifierValidate"/>
      <sheetName val="modHyp"/>
      <sheetName val="modList00"/>
      <sheetName val="modList01"/>
      <sheetName val="modList03"/>
      <sheetName val="modList04"/>
      <sheetName val="modList07"/>
      <sheetName val="modfrmRezimChoose"/>
      <sheetName val="modfrmDateChoose"/>
      <sheetName val="modComm"/>
      <sheetName val="modThisWorkbook"/>
      <sheetName val="modfrmReestrMR"/>
      <sheetName val="modfrmRegion"/>
      <sheetName val="modfrmCheckUpdates"/>
      <sheetName val="FAS.JKH.OPEN.INFO.ORG"/>
    </sheetNames>
    <sheetDataSet>
      <sheetData sheetId="0"/>
      <sheetData sheetId="1"/>
      <sheetData sheetId="2">
        <row r="7">
          <cell r="F7" t="str">
            <v>Ханты-Мансийский автономный округ</v>
          </cell>
        </row>
        <row r="21">
          <cell r="F21" t="str">
            <v>03.02.2022</v>
          </cell>
        </row>
        <row r="36">
          <cell r="F36" t="str">
            <v>8602016725</v>
          </cell>
        </row>
        <row r="37">
          <cell r="F37" t="str">
            <v>860201001</v>
          </cell>
        </row>
      </sheetData>
      <sheetData sheetId="3"/>
      <sheetData sheetId="4">
        <row r="11">
          <cell r="E11" t="str">
            <v>Централизованная система холодного водоснабжения</v>
          </cell>
        </row>
      </sheetData>
      <sheetData sheetId="5"/>
      <sheetData sheetId="6">
        <row r="7">
          <cell r="N7"/>
          <cell r="O7"/>
        </row>
        <row r="8">
          <cell r="N8" t="str">
            <v>Централизованная система холодного водоснабжения</v>
          </cell>
          <cell r="O8"/>
        </row>
        <row r="9">
          <cell r="N9"/>
          <cell r="O9" t="str">
            <v>Холодное водоснабжение. Питьевая вода</v>
          </cell>
        </row>
        <row r="10">
          <cell r="N10"/>
          <cell r="O10"/>
        </row>
        <row r="11">
          <cell r="N11"/>
          <cell r="O11"/>
        </row>
        <row r="12">
          <cell r="N12"/>
          <cell r="O12"/>
        </row>
        <row r="13">
          <cell r="N13"/>
          <cell r="O13"/>
        </row>
        <row r="14">
          <cell r="N14"/>
          <cell r="O14"/>
        </row>
        <row r="15">
          <cell r="N15"/>
          <cell r="O15"/>
        </row>
        <row r="16">
          <cell r="N16"/>
          <cell r="O16"/>
        </row>
        <row r="17">
          <cell r="N17"/>
          <cell r="O17"/>
        </row>
      </sheetData>
      <sheetData sheetId="7"/>
      <sheetData sheetId="8"/>
      <sheetData sheetId="9"/>
      <sheetData sheetId="10"/>
      <sheetData sheetId="11"/>
      <sheetData sheetId="12"/>
      <sheetData sheetId="13"/>
      <sheetData sheetId="14"/>
      <sheetData sheetId="15"/>
      <sheetData sheetId="16"/>
      <sheetData sheetId="17"/>
      <sheetData sheetId="18"/>
      <sheetData sheetId="19">
        <row r="2">
          <cell r="AH2"/>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info@gvk86.ru" TargetMode="External"/><Relationship Id="rId1" Type="http://schemas.openxmlformats.org/officeDocument/2006/relationships/hyperlink" Target="http://www.gvk86.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EB658-14AB-455D-8CFB-8EFF1DB5156E}">
  <sheetPr>
    <tabColor theme="3" tint="0.59999389629810485"/>
  </sheetPr>
  <dimension ref="A1:J61"/>
  <sheetViews>
    <sheetView showGridLines="0" zoomScale="90" workbookViewId="0">
      <pane xSplit="5" ySplit="12" topLeftCell="F45" activePane="bottomRight" state="frozen"/>
      <selection activeCell="F52" sqref="F52"/>
      <selection pane="topRight" activeCell="F52" sqref="F52"/>
      <selection pane="bottomLeft" activeCell="F52" sqref="F52"/>
      <selection pane="bottomRight" activeCell="F41" sqref="F41"/>
    </sheetView>
  </sheetViews>
  <sheetFormatPr defaultColWidth="9.140625" defaultRowHeight="11.25" customHeight="1" x14ac:dyDescent="0.15"/>
  <cols>
    <col min="1" max="1" width="15" style="1" hidden="1" customWidth="1"/>
    <col min="2" max="2" width="15" style="2" hidden="1" customWidth="1"/>
    <col min="3" max="3" width="3" style="3" customWidth="1"/>
    <col min="4" max="4" width="6" style="4" customWidth="1"/>
    <col min="5" max="5" width="52" style="3" customWidth="1"/>
    <col min="6" max="6" width="48" style="3" customWidth="1"/>
    <col min="7" max="7" width="121" style="3" customWidth="1"/>
    <col min="8" max="8" width="8" style="3" customWidth="1"/>
    <col min="9" max="9" width="64" style="3" customWidth="1"/>
    <col min="10" max="10" width="9.140625" style="3"/>
    <col min="11" max="16384" width="9.140625" style="5"/>
  </cols>
  <sheetData>
    <row r="1" spans="1:10" ht="11.25" hidden="1" customHeight="1" x14ac:dyDescent="0.15">
      <c r="A1" s="1" t="s">
        <v>0</v>
      </c>
      <c r="J1" s="3" t="s">
        <v>65</v>
      </c>
    </row>
    <row r="2" spans="1:10" ht="11.25" hidden="1" customHeight="1" x14ac:dyDescent="0.15">
      <c r="J2" s="3">
        <v>0</v>
      </c>
    </row>
    <row r="3" spans="1:10" s="6" customFormat="1" ht="11.45" customHeight="1" x14ac:dyDescent="0.15">
      <c r="A3" s="1"/>
      <c r="B3" s="2"/>
      <c r="D3" s="7"/>
      <c r="J3" s="6">
        <v>11</v>
      </c>
    </row>
    <row r="4" spans="1:10" ht="27.4" customHeight="1" x14ac:dyDescent="0.15">
      <c r="D4" s="157" t="str">
        <f>ORG_INFO_NAME_FORM</f>
        <v>Форма 1. Информация об организации, осуществляющей холодное водоснабжение (общая информация)</v>
      </c>
      <c r="E4" s="158"/>
      <c r="F4" s="159"/>
      <c r="I4" s="8"/>
      <c r="J4" s="3">
        <v>26</v>
      </c>
    </row>
    <row r="5" spans="1:10" ht="18" customHeight="1" x14ac:dyDescent="0.15">
      <c r="D5" s="160" t="str">
        <f>IF(org=0,"Не определено",org)</f>
        <v>Сургутское городское муниципальное унитарное предприятие "Горводоканал"</v>
      </c>
      <c r="E5" s="160"/>
      <c r="F5" s="160"/>
      <c r="I5" s="8"/>
      <c r="J5" s="3">
        <v>17</v>
      </c>
    </row>
    <row r="6" spans="1:10" s="6" customFormat="1" ht="11.45" customHeight="1" x14ac:dyDescent="0.15">
      <c r="A6" s="1"/>
      <c r="B6" s="2"/>
      <c r="D6" s="9"/>
      <c r="E6" s="9"/>
      <c r="F6" s="10"/>
      <c r="G6" s="9"/>
      <c r="J6" s="6">
        <v>11</v>
      </c>
    </row>
    <row r="7" spans="1:10" ht="11.25" hidden="1" customHeight="1" x14ac:dyDescent="0.15">
      <c r="A7" s="11"/>
      <c r="B7" s="12"/>
      <c r="C7" s="11"/>
      <c r="D7" s="13"/>
      <c r="E7" s="161"/>
      <c r="F7" s="161"/>
      <c r="J7" s="3">
        <v>0</v>
      </c>
    </row>
    <row r="8" spans="1:10" ht="11.45" customHeight="1" x14ac:dyDescent="0.15">
      <c r="A8" s="11"/>
      <c r="B8" s="12"/>
      <c r="C8" s="11"/>
      <c r="D8" s="162" t="s">
        <v>1</v>
      </c>
      <c r="E8" s="163"/>
      <c r="F8" s="163"/>
      <c r="G8" s="164" t="s">
        <v>2</v>
      </c>
      <c r="J8" s="3">
        <v>11</v>
      </c>
    </row>
    <row r="9" spans="1:10" ht="11.45" customHeight="1" x14ac:dyDescent="0.15">
      <c r="A9" s="11"/>
      <c r="B9" s="12"/>
      <c r="C9" s="11"/>
      <c r="D9" s="14" t="s">
        <v>3</v>
      </c>
      <c r="E9" s="15" t="s">
        <v>4</v>
      </c>
      <c r="F9" s="15" t="s">
        <v>5</v>
      </c>
      <c r="G9" s="165"/>
      <c r="J9" s="3">
        <v>11</v>
      </c>
    </row>
    <row r="10" spans="1:10" ht="12" hidden="1" customHeight="1" x14ac:dyDescent="0.15">
      <c r="A10" s="11"/>
      <c r="B10" s="12"/>
      <c r="C10" s="11"/>
      <c r="D10" s="17"/>
      <c r="E10" s="17"/>
      <c r="F10" s="17"/>
      <c r="G10" s="17"/>
      <c r="J10" s="3">
        <v>0</v>
      </c>
    </row>
    <row r="11" spans="1:10" ht="22.5" hidden="1" customHeight="1" x14ac:dyDescent="0.3">
      <c r="A11" s="11"/>
      <c r="B11" s="12"/>
      <c r="C11" s="11"/>
      <c r="D11" s="18" t="s">
        <v>6</v>
      </c>
      <c r="E11" s="19" t="s">
        <v>7</v>
      </c>
      <c r="F11" s="20" t="str">
        <f>IF(region_name="","",region_name)</f>
        <v>Ханты-Мансийский автономный округ</v>
      </c>
      <c r="G11" s="19" t="s">
        <v>63</v>
      </c>
      <c r="H11" s="21"/>
      <c r="J11" s="3">
        <v>0</v>
      </c>
    </row>
    <row r="12" spans="1:10" ht="22.5" hidden="1" customHeight="1" x14ac:dyDescent="0.3">
      <c r="A12" s="11"/>
      <c r="B12" s="12"/>
      <c r="C12" s="11"/>
      <c r="D12" s="22" t="s">
        <v>6</v>
      </c>
      <c r="E12" s="2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4" t="s">
        <v>9</v>
      </c>
      <c r="G12" s="25"/>
      <c r="H12" s="21"/>
      <c r="J12" s="3">
        <v>0</v>
      </c>
    </row>
    <row r="13" spans="1:10" ht="23.25" customHeight="1" x14ac:dyDescent="0.3">
      <c r="A13" s="11"/>
      <c r="B13" s="12"/>
      <c r="C13" s="11"/>
      <c r="D13" s="22" t="s">
        <v>6</v>
      </c>
      <c r="E13" s="26" t="str">
        <f>"Наименование юридического лица"&amp;IF(TEMPLATE_SPHERE="TKO"," (индивидуального предпринимателя)","")</f>
        <v>Наименование юридического лица</v>
      </c>
      <c r="F13" s="27" t="s">
        <v>10</v>
      </c>
      <c r="G13" s="2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1"/>
      <c r="J13" s="3">
        <v>22</v>
      </c>
    </row>
    <row r="14" spans="1:10" ht="22.5" hidden="1" customHeight="1" x14ac:dyDescent="0.3">
      <c r="A14" s="11"/>
      <c r="B14" s="12"/>
      <c r="C14" s="11"/>
      <c r="D14" s="18" t="s">
        <v>11</v>
      </c>
      <c r="E14" s="28" t="s">
        <v>12</v>
      </c>
      <c r="F14" s="20" t="str">
        <f>IF(inn="","",inn)</f>
        <v>8602016725</v>
      </c>
      <c r="G14" s="19" t="s">
        <v>13</v>
      </c>
      <c r="H14" s="21"/>
      <c r="J14" s="3">
        <v>0</v>
      </c>
    </row>
    <row r="15" spans="1:10" ht="22.5" hidden="1" customHeight="1" x14ac:dyDescent="0.3">
      <c r="A15" s="11"/>
      <c r="B15" s="12"/>
      <c r="C15" s="11"/>
      <c r="D15" s="18" t="s">
        <v>14</v>
      </c>
      <c r="E15" s="28" t="s">
        <v>15</v>
      </c>
      <c r="F15" s="20" t="str">
        <f>IF(kpp="","",kpp)</f>
        <v>860201001</v>
      </c>
      <c r="G15" s="19" t="s">
        <v>16</v>
      </c>
      <c r="H15" s="21"/>
      <c r="J15" s="3">
        <v>0</v>
      </c>
    </row>
    <row r="16" spans="1:10" ht="39" customHeight="1" x14ac:dyDescent="0.3">
      <c r="A16" s="11"/>
      <c r="B16" s="12"/>
      <c r="C16" s="11"/>
      <c r="D16" s="22" t="s">
        <v>8</v>
      </c>
      <c r="E16" s="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7" t="s">
        <v>17</v>
      </c>
      <c r="G16" s="2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1"/>
      <c r="J16" s="3">
        <v>37</v>
      </c>
    </row>
    <row r="17" spans="1:10" ht="23.25" customHeight="1" x14ac:dyDescent="0.3">
      <c r="A17" s="11"/>
      <c r="B17" s="12"/>
      <c r="C17" s="11"/>
      <c r="D17" s="22" t="s">
        <v>19</v>
      </c>
      <c r="E17" s="26" t="str">
        <f>"Дата присвоения ОГРН"&amp;IF(TEMPLATE_SPHERE="TKO",""," (ОГРНИП)")</f>
        <v>Дата присвоения ОГРН (ОГРНИП)</v>
      </c>
      <c r="F17" s="29">
        <v>37568.443229166667</v>
      </c>
      <c r="G17" s="23" t="str">
        <f>"Дата присвоения ОГРН"&amp;IF(TEMPLATE_SPHERE="TKO",""," (ОГРНИП)")&amp;" указывается в виде «ДД.ММ.ГГГГ»."</f>
        <v>Дата присвоения ОГРН (ОГРНИП) указывается в виде «ДД.ММ.ГГГГ».</v>
      </c>
      <c r="H17" s="21"/>
      <c r="J17" s="3">
        <v>22</v>
      </c>
    </row>
    <row r="18" spans="1:10" ht="71.25" customHeight="1" x14ac:dyDescent="0.3">
      <c r="A18" s="11"/>
      <c r="B18" s="12"/>
      <c r="C18" s="11"/>
      <c r="D18" s="22" t="s">
        <v>35</v>
      </c>
      <c r="E18" s="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7" t="s">
        <v>18</v>
      </c>
      <c r="G18" s="25"/>
      <c r="H18" s="21"/>
      <c r="J18" s="3">
        <v>68</v>
      </c>
    </row>
    <row r="19" spans="1:10" ht="22.5" hidden="1" customHeight="1" x14ac:dyDescent="0.3">
      <c r="A19" s="154" t="s">
        <v>66</v>
      </c>
      <c r="B19" s="12"/>
      <c r="C19" s="166"/>
      <c r="D19" s="22" t="str">
        <f>A19</f>
        <v>5.1</v>
      </c>
      <c r="E19" s="26" t="s">
        <v>67</v>
      </c>
      <c r="F19" s="24" t="s">
        <v>9</v>
      </c>
      <c r="G19" s="23" t="s">
        <v>68</v>
      </c>
      <c r="H19" s="21"/>
      <c r="I19" s="31"/>
      <c r="J19" s="3">
        <v>0</v>
      </c>
    </row>
    <row r="20" spans="1:10" ht="24" hidden="1" customHeight="1" x14ac:dyDescent="0.3">
      <c r="A20" s="154"/>
      <c r="B20" s="12"/>
      <c r="C20" s="166"/>
      <c r="D20" s="32" t="str">
        <f>D19&amp;".1"</f>
        <v>5.1.1</v>
      </c>
      <c r="E20" s="33" t="s">
        <v>69</v>
      </c>
      <c r="F20" s="34" t="s">
        <v>52</v>
      </c>
      <c r="G20" s="25"/>
      <c r="H20" s="21"/>
      <c r="I20" s="31"/>
      <c r="J20" s="3">
        <v>0</v>
      </c>
    </row>
    <row r="21" spans="1:10" ht="22.5" hidden="1" customHeight="1" x14ac:dyDescent="0.3">
      <c r="A21" s="154"/>
      <c r="B21" s="12"/>
      <c r="C21" s="166"/>
      <c r="D21" s="32" t="str">
        <f>D19&amp;".2"</f>
        <v>5.1.2</v>
      </c>
      <c r="E21" s="33" t="s">
        <v>70</v>
      </c>
      <c r="F21" s="35" t="s">
        <v>52</v>
      </c>
      <c r="G21" s="23" t="s">
        <v>71</v>
      </c>
      <c r="H21" s="21"/>
      <c r="I21" s="31"/>
      <c r="J21" s="3">
        <v>0</v>
      </c>
    </row>
    <row r="22" spans="1:10" ht="22.5" hidden="1" customHeight="1" x14ac:dyDescent="0.3">
      <c r="A22" s="154"/>
      <c r="B22" s="12"/>
      <c r="C22" s="166"/>
      <c r="D22" s="32" t="str">
        <f>D19&amp;".3"</f>
        <v>5.1.3</v>
      </c>
      <c r="E22" s="33" t="s">
        <v>72</v>
      </c>
      <c r="F22" s="34" t="s">
        <v>52</v>
      </c>
      <c r="G22" s="25"/>
      <c r="H22" s="21"/>
      <c r="I22" s="31"/>
      <c r="J22" s="3">
        <v>0</v>
      </c>
    </row>
    <row r="23" spans="1:10" ht="22.5" hidden="1" customHeight="1" x14ac:dyDescent="0.3">
      <c r="A23" s="154"/>
      <c r="B23" s="12"/>
      <c r="C23" s="166"/>
      <c r="D23" s="32" t="str">
        <f>D19&amp;".4"</f>
        <v>5.1.4</v>
      </c>
      <c r="E23" s="33" t="s">
        <v>73</v>
      </c>
      <c r="F23" s="34" t="s">
        <v>52</v>
      </c>
      <c r="G23" s="23" t="s">
        <v>74</v>
      </c>
      <c r="H23" s="21"/>
      <c r="I23" s="31"/>
      <c r="J23" s="3">
        <v>0</v>
      </c>
    </row>
    <row r="24" spans="1:10" ht="22.5" hidden="1" customHeight="1" x14ac:dyDescent="0.3">
      <c r="A24" s="36"/>
      <c r="B24" s="12"/>
      <c r="C24" s="37"/>
      <c r="D24" s="38"/>
      <c r="E24" s="39" t="s">
        <v>75</v>
      </c>
      <c r="F24" s="40"/>
      <c r="G24" s="41"/>
      <c r="H24" s="21"/>
      <c r="I24" s="31"/>
      <c r="J24" s="3">
        <v>0</v>
      </c>
    </row>
    <row r="25" spans="1:10" s="2" customFormat="1" ht="24.75" hidden="1" customHeight="1" x14ac:dyDescent="0.15">
      <c r="A25" s="11"/>
      <c r="B25" s="12"/>
      <c r="C25" s="12"/>
      <c r="D25" s="42" t="s">
        <v>19</v>
      </c>
      <c r="E25" s="43" t="s">
        <v>20</v>
      </c>
      <c r="F25" s="44" t="s">
        <v>9</v>
      </c>
      <c r="G25" s="43"/>
      <c r="J25" s="2">
        <v>0</v>
      </c>
    </row>
    <row r="26" spans="1:10" s="2" customFormat="1" ht="11.25" hidden="1" customHeight="1" x14ac:dyDescent="0.15">
      <c r="A26" s="11"/>
      <c r="B26" s="12"/>
      <c r="C26" s="12"/>
      <c r="D26" s="42" t="s">
        <v>21</v>
      </c>
      <c r="E26" s="45" t="s">
        <v>22</v>
      </c>
      <c r="F26" s="44" t="s">
        <v>9</v>
      </c>
      <c r="G26" s="43"/>
      <c r="J26" s="2">
        <v>0</v>
      </c>
    </row>
    <row r="27" spans="1:10" s="2" customFormat="1" ht="11.25" hidden="1" customHeight="1" x14ac:dyDescent="0.15">
      <c r="A27" s="11"/>
      <c r="B27" s="12"/>
      <c r="C27" s="12"/>
      <c r="D27" s="42" t="s">
        <v>23</v>
      </c>
      <c r="E27" s="46" t="s">
        <v>24</v>
      </c>
      <c r="F27" s="47"/>
      <c r="G27" s="4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
        <v>0</v>
      </c>
    </row>
    <row r="28" spans="1:10" s="2" customFormat="1" ht="11.25" hidden="1" customHeight="1" x14ac:dyDescent="0.15">
      <c r="A28" s="11"/>
      <c r="B28" s="12"/>
      <c r="C28" s="12"/>
      <c r="D28" s="42" t="s">
        <v>25</v>
      </c>
      <c r="E28" s="46" t="s">
        <v>26</v>
      </c>
      <c r="F28" s="47"/>
      <c r="G28" s="4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
        <v>0</v>
      </c>
    </row>
    <row r="29" spans="1:10" s="2" customFormat="1" ht="11.25" hidden="1" customHeight="1" x14ac:dyDescent="0.15">
      <c r="A29" s="11"/>
      <c r="B29" s="12"/>
      <c r="C29" s="12"/>
      <c r="D29" s="42" t="s">
        <v>27</v>
      </c>
      <c r="E29" s="46" t="s">
        <v>28</v>
      </c>
      <c r="F29" s="47"/>
      <c r="G29" s="4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
        <v>0</v>
      </c>
    </row>
    <row r="30" spans="1:10" s="2" customFormat="1" ht="11.25" hidden="1" customHeight="1" x14ac:dyDescent="0.15">
      <c r="A30" s="11"/>
      <c r="B30" s="12"/>
      <c r="C30" s="12"/>
      <c r="D30" s="42" t="s">
        <v>29</v>
      </c>
      <c r="E30" s="45" t="s">
        <v>30</v>
      </c>
      <c r="F30" s="47"/>
      <c r="G30" s="43"/>
      <c r="J30" s="2">
        <v>0</v>
      </c>
    </row>
    <row r="31" spans="1:10" s="2" customFormat="1" ht="11.25" hidden="1" customHeight="1" x14ac:dyDescent="0.15">
      <c r="A31" s="11"/>
      <c r="B31" s="12"/>
      <c r="C31" s="12"/>
      <c r="D31" s="42" t="s">
        <v>31</v>
      </c>
      <c r="E31" s="45" t="s">
        <v>32</v>
      </c>
      <c r="F31" s="47"/>
      <c r="G31" s="43"/>
      <c r="J31" s="2">
        <v>0</v>
      </c>
    </row>
    <row r="32" spans="1:10" s="2" customFormat="1" ht="11.25" hidden="1" customHeight="1" x14ac:dyDescent="0.15">
      <c r="A32" s="11"/>
      <c r="B32" s="12"/>
      <c r="C32" s="12"/>
      <c r="D32" s="42" t="s">
        <v>33</v>
      </c>
      <c r="E32" s="45" t="s">
        <v>34</v>
      </c>
      <c r="F32" s="47"/>
      <c r="G32" s="43"/>
      <c r="J32" s="2">
        <v>0</v>
      </c>
    </row>
    <row r="33" spans="1:10" ht="24" customHeight="1" x14ac:dyDescent="0.3">
      <c r="A33" s="11" t="str">
        <f>IF(TEMPLATE_SPHERE="HEAT","6","5")</f>
        <v>5</v>
      </c>
      <c r="B33" s="12"/>
      <c r="C33" s="11"/>
      <c r="D33" s="32" t="str">
        <f>A33</f>
        <v>5</v>
      </c>
      <c r="E33" s="4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24" t="s">
        <v>9</v>
      </c>
      <c r="G33" s="25"/>
      <c r="H33" s="21"/>
      <c r="J33" s="3">
        <v>23</v>
      </c>
    </row>
    <row r="34" spans="1:10" ht="23.25" customHeight="1" x14ac:dyDescent="0.3">
      <c r="A34" s="11"/>
      <c r="B34" s="12"/>
      <c r="C34" s="11"/>
      <c r="D34" s="32" t="str">
        <f>D33&amp;".1"</f>
        <v>5.1</v>
      </c>
      <c r="E34" s="26" t="str">
        <f>"фамилия"&amp;IF(TEMPLATE_SPHERE&lt;&gt;"HEAT"," руководителя","")</f>
        <v>фамилия руководителя</v>
      </c>
      <c r="F34" s="27" t="s">
        <v>76</v>
      </c>
      <c r="G34" s="2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1"/>
      <c r="J34" s="3">
        <v>22</v>
      </c>
    </row>
    <row r="35" spans="1:10" ht="23.25" customHeight="1" x14ac:dyDescent="0.3">
      <c r="A35" s="11"/>
      <c r="B35" s="12"/>
      <c r="C35" s="11"/>
      <c r="D35" s="32" t="str">
        <f>D33&amp;".2"</f>
        <v>5.2</v>
      </c>
      <c r="E35" s="26" t="str">
        <f>"имя"&amp;IF(TEMPLATE_SPHERE&lt;&gt;"HEAT"," руководителя","")</f>
        <v>имя руководителя</v>
      </c>
      <c r="F35" s="27" t="s">
        <v>77</v>
      </c>
      <c r="G35" s="2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1"/>
      <c r="J35" s="3">
        <v>22</v>
      </c>
    </row>
    <row r="36" spans="1:10" ht="24" customHeight="1" x14ac:dyDescent="0.3">
      <c r="A36" s="11"/>
      <c r="B36" s="12"/>
      <c r="C36" s="11"/>
      <c r="D36" s="32" t="str">
        <f>D33&amp;".3"</f>
        <v>5.3</v>
      </c>
      <c r="E36" s="26" t="str">
        <f>"отчество"&amp;IF(TEMPLATE_SPHERE&lt;&gt;"HEAT"," руководителя","")</f>
        <v>отчество руководителя</v>
      </c>
      <c r="F36" s="49" t="s">
        <v>64</v>
      </c>
      <c r="G36" s="2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1"/>
      <c r="J36" s="3">
        <v>23</v>
      </c>
    </row>
    <row r="37" spans="1:10" ht="35.65" customHeight="1" x14ac:dyDescent="0.3">
      <c r="A37" s="11"/>
      <c r="B37" s="12"/>
      <c r="C37" s="11"/>
      <c r="D37" s="32">
        <f>D33+1</f>
        <v>6</v>
      </c>
      <c r="E37" s="4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7" t="s">
        <v>78</v>
      </c>
      <c r="G37" s="23" t="s">
        <v>79</v>
      </c>
      <c r="H37" s="21"/>
      <c r="J37" s="3">
        <v>34</v>
      </c>
    </row>
    <row r="38" spans="1:10" ht="35.65" customHeight="1" x14ac:dyDescent="0.3">
      <c r="A38" s="11"/>
      <c r="B38" s="12"/>
      <c r="C38" s="11"/>
      <c r="D38" s="32">
        <f>D37+1</f>
        <v>7</v>
      </c>
      <c r="E38" s="4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7" t="s">
        <v>78</v>
      </c>
      <c r="G38" s="23" t="s">
        <v>79</v>
      </c>
      <c r="H38" s="21"/>
      <c r="J38" s="3">
        <v>34</v>
      </c>
    </row>
    <row r="39" spans="1:10" ht="23.25" customHeight="1" x14ac:dyDescent="0.3">
      <c r="A39" s="11"/>
      <c r="B39" s="12"/>
      <c r="C39" s="11"/>
      <c r="D39" s="32">
        <f>D38+1</f>
        <v>8</v>
      </c>
      <c r="E39" s="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24" t="s">
        <v>9</v>
      </c>
      <c r="G39" s="1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1"/>
      <c r="J39" s="3">
        <v>22</v>
      </c>
    </row>
    <row r="40" spans="1:10" ht="22.5" hidden="1" customHeight="1" x14ac:dyDescent="0.3">
      <c r="A40" s="11"/>
      <c r="B40" s="12"/>
      <c r="C40" s="11"/>
      <c r="D40" s="32" t="str">
        <f>D39&amp;".0"</f>
        <v>8.0</v>
      </c>
      <c r="E40" s="51"/>
      <c r="F40" s="34"/>
      <c r="G40" s="152"/>
      <c r="H40" s="21"/>
      <c r="J40" s="3">
        <v>0</v>
      </c>
    </row>
    <row r="41" spans="1:10" ht="23.25" customHeight="1" x14ac:dyDescent="0.3">
      <c r="A41" s="11"/>
      <c r="B41" s="11"/>
      <c r="C41" s="52"/>
      <c r="D41" s="32" t="str">
        <f>D39&amp;".1"</f>
        <v>8.1</v>
      </c>
      <c r="E41" s="53" t="s">
        <v>80</v>
      </c>
      <c r="F41" s="54" t="s">
        <v>81</v>
      </c>
      <c r="G41" s="152"/>
      <c r="H41" s="21"/>
      <c r="J41" s="3">
        <v>22</v>
      </c>
    </row>
    <row r="42" spans="1:10" ht="15.75" customHeight="1" x14ac:dyDescent="0.2">
      <c r="A42" s="11"/>
      <c r="B42" s="12"/>
      <c r="C42" s="11"/>
      <c r="D42" s="38"/>
      <c r="E42" s="39" t="s">
        <v>36</v>
      </c>
      <c r="F42" s="41"/>
      <c r="G42" s="153"/>
      <c r="H42" s="55"/>
      <c r="J42" s="3">
        <v>15</v>
      </c>
    </row>
    <row r="43" spans="1:10" ht="27.4" customHeight="1" x14ac:dyDescent="0.3">
      <c r="A43" s="11"/>
      <c r="B43" s="12"/>
      <c r="C43" s="11"/>
      <c r="D43" s="32">
        <f>D39+1</f>
        <v>9</v>
      </c>
      <c r="E43" s="4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56" t="s">
        <v>37</v>
      </c>
      <c r="G43" s="2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1"/>
      <c r="J43" s="3">
        <v>26</v>
      </c>
    </row>
    <row r="44" spans="1:10" ht="23.25" customHeight="1" x14ac:dyDescent="0.3">
      <c r="A44" s="11"/>
      <c r="B44" s="12"/>
      <c r="C44" s="11"/>
      <c r="D44" s="32">
        <f>D43+1</f>
        <v>10</v>
      </c>
      <c r="E44" s="4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7" t="s">
        <v>38</v>
      </c>
      <c r="G44" s="25" t="s">
        <v>82</v>
      </c>
      <c r="H44" s="21"/>
      <c r="J44" s="3">
        <v>22</v>
      </c>
    </row>
    <row r="45" spans="1:10" ht="23.25" customHeight="1" x14ac:dyDescent="0.3">
      <c r="A45" s="11"/>
      <c r="B45" s="12"/>
      <c r="C45" s="11"/>
      <c r="D45" s="32">
        <f>D44+1</f>
        <v>11</v>
      </c>
      <c r="E45" s="48" t="s">
        <v>39</v>
      </c>
      <c r="F45" s="24" t="s">
        <v>9</v>
      </c>
      <c r="G45" s="50" t="str">
        <f>IF(TEMPLATE_SPHERE="TKO","Указывается режим работы организации.","")</f>
        <v/>
      </c>
      <c r="H45" s="21"/>
      <c r="J45" s="3">
        <v>22</v>
      </c>
    </row>
    <row r="46" spans="1:10" ht="24" customHeight="1" x14ac:dyDescent="0.3">
      <c r="A46" s="11"/>
      <c r="B46" s="12"/>
      <c r="C46" s="11"/>
      <c r="D46" s="32" t="str">
        <f>D45&amp;".1"</f>
        <v>11.1</v>
      </c>
      <c r="E46" s="26" t="str">
        <f>"режим работы регулируемой организации"&amp;IF(TEMPLATE_SPHERE="HEAT",", ЕТО, ТО","")</f>
        <v>режим работы регулируемой организации</v>
      </c>
      <c r="F46" s="58" t="s">
        <v>83</v>
      </c>
      <c r="G46" s="50" t="s">
        <v>40</v>
      </c>
      <c r="H46" s="21"/>
      <c r="J46" s="3">
        <v>23</v>
      </c>
    </row>
    <row r="47" spans="1:10" ht="24" customHeight="1" x14ac:dyDescent="0.3">
      <c r="A47" s="154"/>
      <c r="B47" s="12"/>
      <c r="C47" s="37"/>
      <c r="D47" s="32" t="str">
        <f>D45&amp;".2"</f>
        <v>11.2</v>
      </c>
      <c r="E47" s="26" t="s">
        <v>41</v>
      </c>
      <c r="F47" s="58" t="s">
        <v>84</v>
      </c>
      <c r="G47" s="50" t="s">
        <v>42</v>
      </c>
      <c r="H47" s="21"/>
      <c r="J47" s="3">
        <v>23</v>
      </c>
    </row>
    <row r="48" spans="1:10" ht="24" customHeight="1" x14ac:dyDescent="0.3">
      <c r="A48" s="154"/>
      <c r="B48" s="12"/>
      <c r="C48" s="37"/>
      <c r="D48" s="32" t="str">
        <f>D45&amp;".3"</f>
        <v>11.3</v>
      </c>
      <c r="E48" s="26" t="s">
        <v>43</v>
      </c>
      <c r="F48" s="58" t="s">
        <v>85</v>
      </c>
      <c r="G48" s="50" t="s">
        <v>44</v>
      </c>
      <c r="H48" s="21"/>
      <c r="J48" s="3">
        <v>23</v>
      </c>
    </row>
    <row r="49" spans="1:10" ht="24" customHeight="1" x14ac:dyDescent="0.3">
      <c r="A49" s="154"/>
      <c r="B49" s="12"/>
      <c r="C49" s="37"/>
      <c r="D49" s="32" t="str">
        <f>IF(TEMPLATE_SPHERE="TKO",D45&amp;".0",D45&amp;".4")</f>
        <v>11.4</v>
      </c>
      <c r="E49" s="59" t="s">
        <v>45</v>
      </c>
      <c r="F49" s="60" t="s">
        <v>83</v>
      </c>
      <c r="G49" s="61" t="s">
        <v>86</v>
      </c>
      <c r="H49" s="21"/>
      <c r="J49" s="3">
        <v>23</v>
      </c>
    </row>
    <row r="50" spans="1:10" ht="22.5" customHeight="1" x14ac:dyDescent="0.3">
      <c r="A50" s="30"/>
      <c r="B50" s="11"/>
      <c r="C50" s="62" t="s">
        <v>87</v>
      </c>
      <c r="D50" s="32" t="s">
        <v>88</v>
      </c>
      <c r="E50" s="53" t="s">
        <v>89</v>
      </c>
      <c r="F50" s="60" t="s">
        <v>90</v>
      </c>
      <c r="G50" s="63"/>
      <c r="H50" s="21"/>
    </row>
    <row r="51" spans="1:10" ht="24" customHeight="1" x14ac:dyDescent="0.2">
      <c r="A51" s="11"/>
      <c r="B51" s="12"/>
      <c r="C51" s="11"/>
      <c r="D51" s="38"/>
      <c r="E51" s="39" t="s">
        <v>46</v>
      </c>
      <c r="F51" s="40"/>
      <c r="G51" s="61" t="s">
        <v>91</v>
      </c>
      <c r="H51" s="55"/>
      <c r="J51" s="3">
        <v>23</v>
      </c>
    </row>
    <row r="52" spans="1:10" ht="24" customHeight="1" x14ac:dyDescent="0.3">
      <c r="A52" s="30"/>
      <c r="B52" s="12"/>
      <c r="C52" s="37"/>
      <c r="D52" s="32">
        <f>D45+1</f>
        <v>12</v>
      </c>
      <c r="E52" s="64" t="s">
        <v>92</v>
      </c>
      <c r="F52" s="58" t="s">
        <v>93</v>
      </c>
      <c r="G52" s="6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2" s="21"/>
      <c r="J52" s="3">
        <v>23</v>
      </c>
    </row>
    <row r="53" spans="1:10" ht="11.45" customHeight="1" x14ac:dyDescent="0.15">
      <c r="A53" s="11"/>
      <c r="B53" s="12"/>
      <c r="C53" s="11"/>
      <c r="J53" s="3">
        <v>11</v>
      </c>
    </row>
    <row r="54" spans="1:10" s="69" customFormat="1" ht="31.5" customHeight="1" x14ac:dyDescent="0.15">
      <c r="A54" s="66"/>
      <c r="B54" s="67"/>
      <c r="C54" s="155"/>
      <c r="D54" s="15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4" s="156"/>
      <c r="F54" s="156"/>
      <c r="G54" s="156"/>
      <c r="H54" s="68"/>
      <c r="I54" s="68"/>
      <c r="J54" s="69">
        <v>30</v>
      </c>
    </row>
    <row r="55" spans="1:10" s="69" customFormat="1" ht="42" customHeight="1" x14ac:dyDescent="0.15">
      <c r="A55" s="11"/>
      <c r="B55" s="12"/>
      <c r="C55" s="155"/>
      <c r="D55" s="15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5" s="156"/>
      <c r="F55" s="156"/>
      <c r="G55" s="156"/>
      <c r="J55" s="69">
        <v>40</v>
      </c>
    </row>
    <row r="56" spans="1:10" ht="11.45" customHeight="1" x14ac:dyDescent="0.15">
      <c r="D56" s="70"/>
      <c r="E56" s="71"/>
      <c r="F56" s="71"/>
      <c r="G56" s="71"/>
      <c r="J56" s="3">
        <v>11</v>
      </c>
    </row>
    <row r="57" spans="1:10" ht="28.5" customHeight="1" x14ac:dyDescent="0.15">
      <c r="D57" s="72"/>
      <c r="E57" s="70"/>
      <c r="F57" s="73"/>
      <c r="G57" s="73"/>
      <c r="J57" s="3">
        <v>27</v>
      </c>
    </row>
    <row r="58" spans="1:10" ht="11.45" customHeight="1" x14ac:dyDescent="0.15">
      <c r="D58" s="70"/>
      <c r="E58" s="70"/>
      <c r="F58" s="71"/>
      <c r="G58" s="71"/>
      <c r="J58" s="3">
        <v>11</v>
      </c>
    </row>
    <row r="59" spans="1:10" ht="40.9" customHeight="1" x14ac:dyDescent="0.15">
      <c r="D59" s="74"/>
      <c r="E59" s="75"/>
      <c r="F59" s="75"/>
      <c r="G59" s="75"/>
      <c r="J59" s="3">
        <v>39</v>
      </c>
    </row>
    <row r="60" spans="1:10" ht="28.5" customHeight="1" x14ac:dyDescent="0.15">
      <c r="D60" s="74"/>
      <c r="E60" s="75"/>
      <c r="F60" s="75"/>
      <c r="G60" s="75"/>
      <c r="J60" s="3">
        <v>27</v>
      </c>
    </row>
    <row r="61" spans="1:10" ht="11.25" hidden="1" customHeight="1" x14ac:dyDescent="0.15">
      <c r="A61" s="1" t="s">
        <v>94</v>
      </c>
      <c r="B61" s="2">
        <v>0</v>
      </c>
      <c r="C61" s="3">
        <v>3</v>
      </c>
      <c r="D61" s="4">
        <v>6</v>
      </c>
      <c r="E61" s="3">
        <v>52</v>
      </c>
      <c r="F61" s="3">
        <v>48</v>
      </c>
      <c r="G61" s="3">
        <v>121</v>
      </c>
      <c r="H61" s="3">
        <v>8</v>
      </c>
      <c r="I61" s="3">
        <v>64</v>
      </c>
      <c r="J61" s="3">
        <v>11</v>
      </c>
    </row>
  </sheetData>
  <sheetProtection formatColumns="0" formatRows="0" insertRows="0" deleteColumns="0" deleteRows="0" sort="0" autoFilter="0"/>
  <mergeCells count="12">
    <mergeCell ref="A19:A23"/>
    <mergeCell ref="C19:C23"/>
    <mergeCell ref="D4:F4"/>
    <mergeCell ref="D5:F5"/>
    <mergeCell ref="E7:F7"/>
    <mergeCell ref="D8:F8"/>
    <mergeCell ref="G8:G9"/>
    <mergeCell ref="G39:G42"/>
    <mergeCell ref="A47:A49"/>
    <mergeCell ref="C54:C55"/>
    <mergeCell ref="D54:G54"/>
    <mergeCell ref="D55:G55"/>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1DB8DC4F-0EA0-4670-8362-B1AB3A9A37FE}"/>
    <dataValidation type="textLength" operator="lessThanOrEqual" allowBlank="1" showInputMessage="1" showErrorMessage="1" errorTitle="Ошибка" error="Допускается ввод не более 900 символов!" sqref="F13 F43:F44 F27:F32 F16 E40:F41 F18 F20 F34:F38 F22:F23 E50" xr:uid="{D0FBF89B-9BF4-40E7-BAC5-D5A33BE080FA}">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2 F46:F50" xr:uid="{2A549702-8E2A-4B25-92A1-1A94D4D914C3}">
      <formula1>"a"</formula1>
    </dataValidation>
  </dataValidations>
  <hyperlinks>
    <hyperlink ref="F43" r:id="rId1" xr:uid="{145C0001-CDCD-46F1-BFEE-D6673FE1573A}"/>
    <hyperlink ref="F44" r:id="rId2" xr:uid="{8270E10F-B36B-4191-9ECB-C4B11C83FE1B}"/>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13D7F-6ACF-47CF-837C-E81B3095694E}">
  <sheetPr>
    <tabColor theme="3" tint="0.59999389629810485"/>
  </sheetPr>
  <dimension ref="A1:AT18"/>
  <sheetViews>
    <sheetView showGridLines="0" tabSelected="1" zoomScale="90" workbookViewId="0">
      <pane xSplit="5" ySplit="11" topLeftCell="F12" activePane="bottomRight" state="frozen"/>
      <selection activeCell="F52" sqref="F52"/>
      <selection pane="topRight" activeCell="F52" sqref="F52"/>
      <selection pane="bottomLeft" activeCell="F52" sqref="F52"/>
      <selection pane="bottomRight" activeCell="Z12" sqref="Z12"/>
    </sheetView>
  </sheetViews>
  <sheetFormatPr defaultColWidth="10.5703125" defaultRowHeight="14.25" customHeight="1" x14ac:dyDescent="0.25"/>
  <cols>
    <col min="1" max="1" width="9.140625" style="76" hidden="1" customWidth="1"/>
    <col min="2" max="2" width="9.140625" style="77" hidden="1" customWidth="1"/>
    <col min="3" max="3" width="3" style="78" customWidth="1"/>
    <col min="4" max="4" width="5" style="77" customWidth="1"/>
    <col min="5" max="5" width="48" style="77" customWidth="1"/>
    <col min="6" max="6" width="38" style="77" customWidth="1"/>
    <col min="7" max="7" width="1.7109375" style="77" hidden="1" customWidth="1"/>
    <col min="8" max="11" width="19.85546875" style="77" hidden="1" customWidth="1"/>
    <col min="12" max="12" width="9.7109375" style="77" hidden="1" customWidth="1"/>
    <col min="13" max="18" width="19.85546875" style="77" hidden="1" customWidth="1"/>
    <col min="19" max="19" width="1.7109375" style="77" hidden="1" customWidth="1"/>
    <col min="20" max="22" width="19.85546875" style="77" hidden="1" customWidth="1"/>
    <col min="23" max="23" width="1.7109375" style="77" hidden="1" customWidth="1"/>
    <col min="24" max="26" width="19.85546875" style="77" customWidth="1"/>
    <col min="27" max="27" width="1.7109375" style="77" hidden="1" customWidth="1"/>
    <col min="28" max="29" width="19.85546875" style="77" hidden="1" customWidth="1"/>
    <col min="30" max="30" width="1.7109375" style="77" hidden="1" customWidth="1"/>
    <col min="31" max="32" width="103.7109375" style="77" hidden="1" customWidth="1"/>
    <col min="33" max="33" width="103.7109375" style="77" customWidth="1"/>
    <col min="34" max="34" width="103.7109375" style="77" hidden="1" customWidth="1"/>
    <col min="35" max="35" width="3" style="80" customWidth="1"/>
    <col min="36" max="38" width="10" style="67" customWidth="1"/>
    <col min="39" max="39" width="13.7109375" style="67" hidden="1" customWidth="1"/>
    <col min="40" max="40" width="15" style="67" customWidth="1"/>
    <col min="41" max="41" width="16" style="67" customWidth="1"/>
    <col min="42" max="45" width="10" style="67" customWidth="1"/>
    <col min="46" max="46" width="10.5703125" style="77"/>
    <col min="47" max="16384" width="10.5703125" style="5"/>
  </cols>
  <sheetData>
    <row r="1" spans="1:46" ht="22.5" hidden="1" customHeight="1" x14ac:dyDescent="0.25">
      <c r="E1" s="79"/>
      <c r="F1" s="79"/>
      <c r="G1" s="79"/>
      <c r="H1" s="180" t="s">
        <v>95</v>
      </c>
      <c r="I1" s="180"/>
      <c r="J1" s="180"/>
      <c r="K1" s="180"/>
      <c r="L1" s="180"/>
      <c r="M1" s="180"/>
      <c r="N1" s="180"/>
      <c r="O1" s="180"/>
      <c r="P1" s="180"/>
      <c r="Q1" s="180"/>
      <c r="R1" s="180"/>
      <c r="T1" s="180" t="s">
        <v>96</v>
      </c>
      <c r="U1" s="180"/>
      <c r="V1" s="180"/>
      <c r="X1" s="180" t="s">
        <v>97</v>
      </c>
      <c r="Y1" s="180"/>
      <c r="Z1" s="180"/>
      <c r="AB1" s="180" t="s">
        <v>98</v>
      </c>
      <c r="AC1" s="180"/>
      <c r="AT1" s="77" t="s">
        <v>65</v>
      </c>
    </row>
    <row r="2" spans="1:46" ht="14.25" hidden="1" customHeight="1" x14ac:dyDescent="0.25">
      <c r="AT2" s="77">
        <v>0</v>
      </c>
    </row>
    <row r="3" spans="1:46" s="81" customFormat="1" ht="5.25" customHeight="1" x14ac:dyDescent="0.25">
      <c r="C3" s="82"/>
      <c r="D3" s="83"/>
      <c r="E3" s="83"/>
      <c r="F3" s="83"/>
      <c r="G3" s="83"/>
      <c r="H3" s="83" t="s">
        <v>99</v>
      </c>
      <c r="I3" s="83"/>
      <c r="J3" s="83"/>
      <c r="K3" s="83"/>
      <c r="L3" s="83"/>
      <c r="M3" s="83"/>
      <c r="N3" s="83"/>
      <c r="O3" s="83"/>
      <c r="P3" s="83"/>
      <c r="Q3" s="83"/>
      <c r="R3" s="83"/>
      <c r="S3" s="83"/>
      <c r="T3" s="83"/>
      <c r="U3" s="83"/>
      <c r="V3" s="83"/>
      <c r="W3" s="83"/>
      <c r="X3" s="83"/>
      <c r="Y3" s="83"/>
      <c r="Z3" s="83"/>
      <c r="AA3" s="83"/>
      <c r="AB3" s="83"/>
      <c r="AC3" s="83"/>
      <c r="AD3" s="83"/>
      <c r="AE3" s="83"/>
      <c r="AF3" s="83"/>
      <c r="AG3" s="83"/>
      <c r="AH3" s="83"/>
      <c r="AJ3" s="67"/>
      <c r="AK3" s="67"/>
      <c r="AL3" s="67"/>
      <c r="AM3" s="67"/>
      <c r="AN3" s="67"/>
      <c r="AO3" s="67"/>
      <c r="AP3" s="67"/>
      <c r="AQ3" s="67"/>
      <c r="AR3" s="67"/>
      <c r="AS3" s="67"/>
      <c r="AT3" s="81">
        <v>5</v>
      </c>
    </row>
    <row r="4" spans="1:46" ht="39.75" customHeight="1" x14ac:dyDescent="0.25">
      <c r="C4" s="52"/>
      <c r="D4" s="157" t="str">
        <f>ORG_VD_NAME_FORM</f>
        <v>Форма 1. Информация об организации, осуществляющей холодное водоснабжение (общая информация)</v>
      </c>
      <c r="E4" s="158"/>
      <c r="F4" s="158"/>
      <c r="G4" s="158"/>
      <c r="H4" s="158"/>
      <c r="I4" s="158"/>
      <c r="J4" s="158"/>
      <c r="K4" s="158"/>
      <c r="L4" s="158"/>
      <c r="M4" s="158"/>
      <c r="N4" s="158"/>
      <c r="O4" s="158"/>
      <c r="P4" s="158"/>
      <c r="Q4" s="158"/>
      <c r="R4" s="159"/>
      <c r="S4" s="84"/>
      <c r="T4" s="85"/>
      <c r="U4" s="85"/>
      <c r="V4" s="85"/>
      <c r="W4" s="85"/>
      <c r="X4" s="85"/>
      <c r="Y4" s="85"/>
      <c r="Z4" s="85"/>
      <c r="AA4" s="85"/>
      <c r="AB4" s="85"/>
      <c r="AC4" s="85"/>
      <c r="AD4" s="85"/>
      <c r="AE4" s="86"/>
      <c r="AF4" s="86"/>
      <c r="AG4" s="86"/>
      <c r="AH4" s="86"/>
      <c r="AI4" s="87"/>
      <c r="AT4" s="77">
        <v>38</v>
      </c>
    </row>
    <row r="5" spans="1:46" s="77" customFormat="1" ht="18" customHeight="1" x14ac:dyDescent="0.25">
      <c r="A5" s="76"/>
      <c r="C5" s="52"/>
      <c r="D5" s="181" t="str">
        <f>IF(org=0,"Не определено",org)</f>
        <v>Сургутское городское муниципальное унитарное предприятие "Горводоканал"</v>
      </c>
      <c r="E5" s="182"/>
      <c r="F5" s="182"/>
      <c r="G5" s="182"/>
      <c r="H5" s="182"/>
      <c r="I5" s="182"/>
      <c r="J5" s="182"/>
      <c r="K5" s="182"/>
      <c r="L5" s="182"/>
      <c r="M5" s="182"/>
      <c r="N5" s="182"/>
      <c r="O5" s="182"/>
      <c r="P5" s="182"/>
      <c r="Q5" s="182"/>
      <c r="R5" s="183"/>
      <c r="S5" s="84"/>
      <c r="T5" s="85"/>
      <c r="U5" s="85"/>
      <c r="V5" s="85"/>
      <c r="W5" s="85"/>
      <c r="X5" s="85"/>
      <c r="Y5" s="85"/>
      <c r="Z5" s="85"/>
      <c r="AA5" s="85"/>
      <c r="AB5" s="85"/>
      <c r="AC5" s="85"/>
      <c r="AD5" s="85"/>
      <c r="AE5" s="86"/>
      <c r="AF5" s="86"/>
      <c r="AG5" s="86"/>
      <c r="AH5" s="86"/>
      <c r="AI5" s="87"/>
      <c r="AJ5" s="67"/>
      <c r="AK5" s="67"/>
      <c r="AL5" s="67"/>
      <c r="AM5" s="67"/>
      <c r="AN5" s="67"/>
      <c r="AO5" s="67"/>
      <c r="AP5" s="67"/>
      <c r="AQ5" s="67"/>
      <c r="AR5" s="67"/>
      <c r="AS5" s="67"/>
      <c r="AT5" s="77">
        <v>17</v>
      </c>
    </row>
    <row r="6" spans="1:46" s="89" customFormat="1" ht="11.45" customHeight="1" x14ac:dyDescent="0.25">
      <c r="A6" s="88"/>
      <c r="C6" s="90"/>
      <c r="D6" s="91"/>
      <c r="E6" s="91"/>
      <c r="F6" s="91"/>
      <c r="G6" s="91"/>
      <c r="H6" s="91"/>
      <c r="I6" s="91"/>
      <c r="J6" s="91"/>
      <c r="K6" s="91"/>
      <c r="L6" s="91"/>
      <c r="M6" s="91"/>
      <c r="N6" s="91"/>
      <c r="O6" s="91"/>
      <c r="P6" s="91"/>
      <c r="Q6" s="91"/>
      <c r="R6" s="10"/>
      <c r="S6" s="10"/>
      <c r="T6" s="91"/>
      <c r="U6" s="91"/>
      <c r="V6" s="92"/>
      <c r="W6" s="92"/>
      <c r="X6" s="91"/>
      <c r="Y6" s="91"/>
      <c r="Z6" s="92"/>
      <c r="AA6" s="92"/>
      <c r="AB6" s="91"/>
      <c r="AC6" s="92"/>
      <c r="AD6" s="92"/>
      <c r="AE6" s="91"/>
      <c r="AF6" s="91"/>
      <c r="AG6" s="91"/>
      <c r="AH6" s="91"/>
      <c r="AJ6" s="67"/>
      <c r="AK6" s="67"/>
      <c r="AL6" s="67"/>
      <c r="AM6" s="67"/>
      <c r="AN6" s="67"/>
      <c r="AO6" s="67"/>
      <c r="AP6" s="67"/>
      <c r="AQ6" s="67"/>
      <c r="AR6" s="67"/>
      <c r="AS6" s="67"/>
      <c r="AT6" s="89">
        <v>11</v>
      </c>
    </row>
    <row r="7" spans="1:46" ht="14.65" customHeight="1" x14ac:dyDescent="0.25">
      <c r="C7" s="52"/>
      <c r="D7" s="172" t="s">
        <v>1</v>
      </c>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6"/>
      <c r="AE7" s="171" t="s">
        <v>2</v>
      </c>
      <c r="AF7" s="171" t="s">
        <v>2</v>
      </c>
      <c r="AG7" s="171" t="s">
        <v>2</v>
      </c>
      <c r="AH7" s="171" t="s">
        <v>2</v>
      </c>
      <c r="AT7" s="77">
        <v>14</v>
      </c>
    </row>
    <row r="8" spans="1:46" ht="27.4" customHeight="1" x14ac:dyDescent="0.25">
      <c r="C8" s="52"/>
      <c r="D8" s="177" t="s">
        <v>3</v>
      </c>
      <c r="E8" s="171" t="str">
        <f>"Наименование "&amp;IF(TEMPLATE_SPHERE&lt;&gt;"HEAT","централизованной ","")&amp;"системы "&amp;TEMPLATE_SPHERE_RUS</f>
        <v>Наименование централизованной системы холодного водоснабжения</v>
      </c>
      <c r="F8" s="171" t="str">
        <f>IF(TEMPLATE_SPHERE&lt;&gt;"HEAT","Регулируемый вид деятельности","Вид регулируемой деятельности")</f>
        <v>Регулируемый вид деятельности</v>
      </c>
      <c r="G8" s="95"/>
      <c r="H8" s="169" t="s">
        <v>100</v>
      </c>
      <c r="I8" s="178" t="s">
        <v>101</v>
      </c>
      <c r="J8" s="171" t="s">
        <v>102</v>
      </c>
      <c r="K8" s="171"/>
      <c r="L8" s="171"/>
      <c r="M8" s="172"/>
      <c r="N8" s="171" t="s">
        <v>103</v>
      </c>
      <c r="O8" s="171"/>
      <c r="P8" s="171" t="s">
        <v>104</v>
      </c>
      <c r="Q8" s="171"/>
      <c r="R8" s="173" t="s">
        <v>105</v>
      </c>
      <c r="S8" s="96"/>
      <c r="T8" s="169" t="s">
        <v>106</v>
      </c>
      <c r="U8" s="169" t="s">
        <v>107</v>
      </c>
      <c r="V8" s="169" t="s">
        <v>108</v>
      </c>
      <c r="W8" s="95"/>
      <c r="X8" s="169" t="s">
        <v>47</v>
      </c>
      <c r="Y8" s="169" t="s">
        <v>48</v>
      </c>
      <c r="Z8" s="169" t="s">
        <v>49</v>
      </c>
      <c r="AA8" s="95"/>
      <c r="AB8" s="169" t="s">
        <v>109</v>
      </c>
      <c r="AC8" s="169" t="s">
        <v>105</v>
      </c>
      <c r="AD8" s="95"/>
      <c r="AE8" s="171"/>
      <c r="AF8" s="171"/>
      <c r="AG8" s="171"/>
      <c r="AH8" s="171"/>
      <c r="AT8" s="77">
        <v>26</v>
      </c>
    </row>
    <row r="9" spans="1:46" ht="46.15" customHeight="1" x14ac:dyDescent="0.25">
      <c r="C9" s="52"/>
      <c r="D9" s="177"/>
      <c r="E9" s="171"/>
      <c r="F9" s="171"/>
      <c r="G9" s="97"/>
      <c r="H9" s="170"/>
      <c r="I9" s="179"/>
      <c r="J9" s="24" t="s">
        <v>110</v>
      </c>
      <c r="K9" s="24" t="s">
        <v>111</v>
      </c>
      <c r="L9" s="24" t="s">
        <v>112</v>
      </c>
      <c r="M9" s="93" t="s">
        <v>113</v>
      </c>
      <c r="N9" s="24" t="s">
        <v>114</v>
      </c>
      <c r="O9" s="24" t="s">
        <v>113</v>
      </c>
      <c r="P9" s="24" t="s">
        <v>115</v>
      </c>
      <c r="Q9" s="24" t="s">
        <v>113</v>
      </c>
      <c r="R9" s="174"/>
      <c r="S9" s="98"/>
      <c r="T9" s="170"/>
      <c r="U9" s="170"/>
      <c r="V9" s="170"/>
      <c r="W9" s="97"/>
      <c r="X9" s="170"/>
      <c r="Y9" s="170"/>
      <c r="Z9" s="170"/>
      <c r="AA9" s="97"/>
      <c r="AB9" s="170"/>
      <c r="AC9" s="170"/>
      <c r="AD9" s="97"/>
      <c r="AE9" s="171"/>
      <c r="AF9" s="171"/>
      <c r="AG9" s="171"/>
      <c r="AH9" s="171"/>
      <c r="AT9" s="77">
        <v>44</v>
      </c>
    </row>
    <row r="10" spans="1:46" ht="12" hidden="1" customHeight="1" x14ac:dyDescent="0.25">
      <c r="C10" s="99"/>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77"/>
      <c r="AP10" s="101"/>
      <c r="AQ10" s="101"/>
      <c r="AT10" s="77">
        <v>0</v>
      </c>
    </row>
    <row r="11" spans="1:46" s="102" customFormat="1" ht="11.25" hidden="1" customHeight="1" x14ac:dyDescent="0.25">
      <c r="C11" s="103"/>
      <c r="D11" s="104" t="s">
        <v>50</v>
      </c>
      <c r="E11" s="104"/>
      <c r="F11" s="104"/>
      <c r="G11" s="104"/>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6"/>
      <c r="AF11" s="106"/>
      <c r="AG11" s="106"/>
      <c r="AH11" s="106"/>
      <c r="AJ11" s="67"/>
      <c r="AK11" s="67"/>
      <c r="AL11" s="67"/>
      <c r="AM11" s="67"/>
      <c r="AN11" s="67"/>
      <c r="AO11" s="67"/>
      <c r="AP11" s="67"/>
      <c r="AQ11" s="67"/>
      <c r="AR11" s="67"/>
      <c r="AS11" s="67"/>
      <c r="AT11" s="102">
        <v>0</v>
      </c>
    </row>
    <row r="12" spans="1:46" ht="86.65" customHeight="1" x14ac:dyDescent="0.25">
      <c r="A12" s="77"/>
      <c r="C12" s="52"/>
      <c r="D12" s="107" t="s">
        <v>6</v>
      </c>
      <c r="E12" s="49" t="s">
        <v>51</v>
      </c>
      <c r="F12" s="108" t="s">
        <v>130</v>
      </c>
      <c r="G12" s="109"/>
      <c r="H12" s="110"/>
      <c r="I12" s="110"/>
      <c r="J12" s="111"/>
      <c r="K12" s="112"/>
      <c r="L12" s="113"/>
      <c r="M12" s="112"/>
      <c r="N12" s="111"/>
      <c r="O12" s="112"/>
      <c r="P12" s="111"/>
      <c r="Q12" s="112"/>
      <c r="R12" s="111"/>
      <c r="S12" s="114"/>
      <c r="T12" s="110"/>
      <c r="U12" s="111"/>
      <c r="V12" s="111"/>
      <c r="W12" s="97"/>
      <c r="X12" s="110">
        <v>294.31</v>
      </c>
      <c r="Y12" s="111">
        <v>155</v>
      </c>
      <c r="Z12" s="111">
        <v>10</v>
      </c>
      <c r="AA12" s="97"/>
      <c r="AB12" s="110"/>
      <c r="AC12" s="111"/>
      <c r="AD12" s="97"/>
      <c r="AE12" s="167" t="s">
        <v>116</v>
      </c>
      <c r="AF12" s="167" t="s">
        <v>117</v>
      </c>
      <c r="AG12" s="167" t="s">
        <v>118</v>
      </c>
      <c r="AH12" s="167" t="s">
        <v>119</v>
      </c>
      <c r="AI12" s="77"/>
      <c r="AM12" s="67" t="s">
        <v>120</v>
      </c>
      <c r="AP12" s="101" t="s">
        <v>121</v>
      </c>
      <c r="AQ12" s="101" t="s">
        <v>121</v>
      </c>
      <c r="AT12" s="77">
        <v>14</v>
      </c>
    </row>
    <row r="13" spans="1:46" ht="18" customHeight="1" x14ac:dyDescent="0.25">
      <c r="A13" s="77"/>
      <c r="C13" s="52"/>
      <c r="D13" s="115"/>
      <c r="E13" s="116" t="str">
        <f>IF(TITLE_DIFFERENTIATION_TYPE="нет","","Добавить систему")</f>
        <v/>
      </c>
      <c r="F13" s="116" t="str">
        <f>IF(TITLE_DIFFERENTIATION_TYPE="нет","Добавить вид деятельности","")</f>
        <v>Добавить вид деятельности</v>
      </c>
      <c r="G13" s="117"/>
      <c r="H13" s="118"/>
      <c r="I13" s="118"/>
      <c r="J13" s="118"/>
      <c r="K13" s="118"/>
      <c r="L13" s="118"/>
      <c r="M13" s="118"/>
      <c r="N13" s="118"/>
      <c r="O13" s="118"/>
      <c r="P13" s="118"/>
      <c r="Q13" s="118"/>
      <c r="R13" s="118"/>
      <c r="S13" s="118"/>
      <c r="T13" s="118"/>
      <c r="U13" s="118"/>
      <c r="V13" s="118"/>
      <c r="W13" s="118"/>
      <c r="X13" s="118"/>
      <c r="Y13" s="118"/>
      <c r="Z13" s="118"/>
      <c r="AA13" s="118"/>
      <c r="AB13" s="118"/>
      <c r="AC13" s="118"/>
      <c r="AD13" s="119"/>
      <c r="AE13" s="168"/>
      <c r="AF13" s="168"/>
      <c r="AG13" s="168"/>
      <c r="AH13" s="168"/>
      <c r="AI13" s="77"/>
      <c r="AT13" s="77">
        <v>17</v>
      </c>
    </row>
    <row r="14" spans="1:46" ht="14.65" customHeight="1" x14ac:dyDescent="0.25">
      <c r="AI14" s="77"/>
      <c r="AT14" s="77">
        <v>14</v>
      </c>
    </row>
    <row r="15" spans="1:46" ht="14.65" customHeight="1" x14ac:dyDescent="0.25">
      <c r="AT15" s="77">
        <v>14</v>
      </c>
    </row>
    <row r="16" spans="1:46" ht="14.65" customHeight="1" x14ac:dyDescent="0.25">
      <c r="AT16" s="77">
        <v>14</v>
      </c>
    </row>
    <row r="17" spans="1:46" ht="14.65" customHeight="1" x14ac:dyDescent="0.25">
      <c r="AT17" s="77">
        <v>14</v>
      </c>
    </row>
    <row r="18" spans="1:46" ht="22.5" hidden="1" customHeight="1" x14ac:dyDescent="0.25">
      <c r="A18" s="76" t="s">
        <v>94</v>
      </c>
      <c r="B18" s="77">
        <v>0</v>
      </c>
      <c r="C18" s="78">
        <v>3</v>
      </c>
      <c r="D18" s="77">
        <v>5</v>
      </c>
      <c r="E18" s="77">
        <v>48</v>
      </c>
      <c r="F18" s="77">
        <v>38</v>
      </c>
      <c r="G18" s="77">
        <v>0</v>
      </c>
      <c r="H18" s="77">
        <v>0</v>
      </c>
      <c r="I18" s="77">
        <v>0</v>
      </c>
      <c r="J18" s="77">
        <v>0</v>
      </c>
      <c r="K18" s="77">
        <v>0</v>
      </c>
      <c r="L18" s="77">
        <v>0</v>
      </c>
      <c r="M18" s="77">
        <v>0</v>
      </c>
      <c r="N18" s="77">
        <v>0</v>
      </c>
      <c r="O18" s="77">
        <v>0</v>
      </c>
      <c r="P18" s="77">
        <v>0</v>
      </c>
      <c r="Q18" s="77">
        <v>0</v>
      </c>
      <c r="R18" s="77">
        <v>0</v>
      </c>
      <c r="S18" s="77">
        <v>0</v>
      </c>
      <c r="T18" s="77">
        <v>0</v>
      </c>
      <c r="U18" s="77">
        <v>0</v>
      </c>
      <c r="V18" s="77">
        <v>0</v>
      </c>
      <c r="W18" s="77">
        <v>0</v>
      </c>
      <c r="X18" s="77">
        <v>0</v>
      </c>
      <c r="Y18" s="77">
        <v>0</v>
      </c>
      <c r="Z18" s="77">
        <v>0</v>
      </c>
      <c r="AA18" s="77">
        <v>0</v>
      </c>
      <c r="AB18" s="77">
        <v>0</v>
      </c>
      <c r="AC18" s="77">
        <v>0</v>
      </c>
      <c r="AD18" s="77">
        <v>0</v>
      </c>
      <c r="AE18" s="77">
        <v>0</v>
      </c>
      <c r="AF18" s="77">
        <v>0</v>
      </c>
      <c r="AG18" s="77">
        <v>0</v>
      </c>
      <c r="AH18" s="77">
        <v>0</v>
      </c>
      <c r="AI18" s="80">
        <v>3</v>
      </c>
      <c r="AJ18" s="67">
        <v>10</v>
      </c>
      <c r="AK18" s="67">
        <v>10</v>
      </c>
      <c r="AL18" s="67">
        <v>10</v>
      </c>
      <c r="AM18" s="67">
        <v>0</v>
      </c>
      <c r="AN18" s="67">
        <v>15</v>
      </c>
      <c r="AO18" s="67">
        <v>16</v>
      </c>
      <c r="AP18" s="67">
        <v>10</v>
      </c>
      <c r="AQ18" s="67">
        <v>10</v>
      </c>
      <c r="AR18" s="67">
        <v>10</v>
      </c>
      <c r="AS18" s="67">
        <v>10</v>
      </c>
      <c r="AT18" s="77">
        <v>23</v>
      </c>
    </row>
  </sheetData>
  <sheetProtection formatColumns="0" formatRows="0" insertRows="0" deleteColumns="0" deleteRows="0" sort="0" autoFilter="0"/>
  <mergeCells count="32">
    <mergeCell ref="D5:R5"/>
    <mergeCell ref="H1:R1"/>
    <mergeCell ref="T1:V1"/>
    <mergeCell ref="X1:Z1"/>
    <mergeCell ref="AB1:AC1"/>
    <mergeCell ref="D4:R4"/>
    <mergeCell ref="U8:U9"/>
    <mergeCell ref="D7:AD7"/>
    <mergeCell ref="AE7:AE9"/>
    <mergeCell ref="AF7:AF9"/>
    <mergeCell ref="AG7:AG9"/>
    <mergeCell ref="D8:D9"/>
    <mergeCell ref="E8:E9"/>
    <mergeCell ref="F8:F9"/>
    <mergeCell ref="H8:H9"/>
    <mergeCell ref="I8:I9"/>
    <mergeCell ref="J8:M8"/>
    <mergeCell ref="N8:O8"/>
    <mergeCell ref="P8:Q8"/>
    <mergeCell ref="R8:R9"/>
    <mergeCell ref="T8:T9"/>
    <mergeCell ref="AE12:AE13"/>
    <mergeCell ref="AF12:AF13"/>
    <mergeCell ref="AG12:AG13"/>
    <mergeCell ref="AH12:AH13"/>
    <mergeCell ref="V8:V9"/>
    <mergeCell ref="X8:X9"/>
    <mergeCell ref="Y8:Y9"/>
    <mergeCell ref="Z8:Z9"/>
    <mergeCell ref="AB8:AB9"/>
    <mergeCell ref="AC8:AC9"/>
    <mergeCell ref="AH7:AH9"/>
  </mergeCells>
  <dataValidations count="6">
    <dataValidation type="list" allowBlank="1" showInputMessage="1" showErrorMessage="1" errorTitle="Ошибка" error="Выберите значение из списка" prompt="Выберите значение из списка" sqref="L12" xr:uid="{31706B36-0A0F-4AA8-82E2-A1360B6A1DB4}">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A4019836-23D5-4688-B31A-AA4EB131CB4B}">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5E2BFD41-8AD3-42E6-AE58-110847C5B844}"/>
    <dataValidation type="textLength" operator="lessThanOrEqual" allowBlank="1" showInputMessage="1" showErrorMessage="1" errorTitle="Ошибка" error="Допускается ввод не более 900 символов!" sqref="E12" xr:uid="{A795D133-DC87-439C-86F9-C1BCAA8EFDB7}">
      <formula1>900</formula1>
    </dataValidation>
    <dataValidation type="decimal" allowBlank="1" showErrorMessage="1" errorTitle="Ошибка" error="Допускается ввод только неотрицательных чисел!" sqref="H11:AD11 T12 H12:I12 AB12 X12 K12 M12 O12 Q12" xr:uid="{30169217-DE49-40E4-A2AD-3613A50E6B6B}">
      <formula1>0</formula1>
      <formula2>9.99999999999999E+23</formula2>
    </dataValidation>
    <dataValidation allowBlank="1" showErrorMessage="1" errorTitle="Ошибка" error="Допускается ввод только неотрицательных чисел!" sqref="E11:G11" xr:uid="{C1179E48-05B8-42DA-8D01-90C780CA869E}"/>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08E6C-15D5-49FA-9F99-1F2E220F8B84}">
  <sheetPr>
    <tabColor theme="3" tint="0.59999389629810485"/>
  </sheetPr>
  <dimension ref="A1:W19"/>
  <sheetViews>
    <sheetView showGridLines="0" zoomScale="90" workbookViewId="0">
      <pane xSplit="6" ySplit="11" topLeftCell="G12" activePane="bottomRight" state="frozen"/>
      <selection activeCell="F52" sqref="F52"/>
      <selection pane="topRight" activeCell="F52" sqref="F52"/>
      <selection pane="bottomLeft" activeCell="F52" sqref="F52"/>
      <selection pane="bottomRight" activeCell="F52" sqref="F52"/>
    </sheetView>
  </sheetViews>
  <sheetFormatPr defaultColWidth="10.5703125" defaultRowHeight="14.25" customHeight="1" x14ac:dyDescent="0.25"/>
  <cols>
    <col min="1" max="1" width="9.140625" style="76" hidden="1" customWidth="1"/>
    <col min="2" max="3" width="9.140625" style="77" hidden="1" customWidth="1"/>
    <col min="4" max="4" width="3" style="78" customWidth="1"/>
    <col min="5" max="5" width="6" style="77" customWidth="1"/>
    <col min="6" max="6" width="1.7109375" style="77" hidden="1" customWidth="1"/>
    <col min="7" max="8" width="30" style="77" customWidth="1"/>
    <col min="9" max="9" width="10.42578125" style="77" customWidth="1"/>
    <col min="10" max="10" width="12.140625" style="77" customWidth="1"/>
    <col min="11" max="11" width="46" style="77" customWidth="1"/>
    <col min="12" max="12" width="100" style="77" customWidth="1"/>
    <col min="13" max="13" width="7" style="80" customWidth="1"/>
    <col min="14" max="22" width="10" style="77" customWidth="1"/>
    <col min="23" max="23" width="10.5703125" style="77"/>
    <col min="24" max="16384" width="10.5703125" style="5"/>
  </cols>
  <sheetData>
    <row r="1" spans="1:23" s="67" customFormat="1" ht="5.25" hidden="1" customHeight="1" x14ac:dyDescent="0.25">
      <c r="D1" s="120"/>
      <c r="G1" s="67" t="s">
        <v>53</v>
      </c>
      <c r="H1" s="67" t="s">
        <v>54</v>
      </c>
      <c r="I1" s="67" t="s">
        <v>55</v>
      </c>
      <c r="P1" s="67" t="s">
        <v>53</v>
      </c>
      <c r="Q1" s="67" t="s">
        <v>54</v>
      </c>
      <c r="R1" s="67" t="s">
        <v>55</v>
      </c>
      <c r="W1" s="67" t="s">
        <v>65</v>
      </c>
    </row>
    <row r="2" spans="1:23" s="67" customFormat="1" ht="5.25" hidden="1" customHeight="1" x14ac:dyDescent="0.25">
      <c r="D2" s="120"/>
      <c r="W2" s="67">
        <v>0</v>
      </c>
    </row>
    <row r="3" spans="1:23" s="89" customFormat="1" ht="5.25" customHeight="1" x14ac:dyDescent="0.25">
      <c r="A3" s="88"/>
      <c r="D3" s="90"/>
      <c r="E3" s="121"/>
      <c r="F3" s="121"/>
      <c r="G3" s="121"/>
      <c r="H3" s="121"/>
      <c r="I3" s="122"/>
      <c r="J3" s="123"/>
      <c r="K3" s="123"/>
      <c r="L3" s="123"/>
      <c r="W3" s="89">
        <v>5</v>
      </c>
    </row>
    <row r="4" spans="1:23" ht="23.25" customHeight="1" x14ac:dyDescent="0.25">
      <c r="D4" s="52"/>
      <c r="E4" s="184" t="s">
        <v>122</v>
      </c>
      <c r="F4" s="184"/>
      <c r="G4" s="185"/>
      <c r="H4" s="185"/>
      <c r="I4" s="186"/>
      <c r="J4" s="86"/>
      <c r="K4" s="124"/>
      <c r="L4" s="124"/>
      <c r="W4" s="77">
        <v>22</v>
      </c>
    </row>
    <row r="5" spans="1:23" s="77" customFormat="1" ht="18" customHeight="1" x14ac:dyDescent="0.25">
      <c r="A5" s="76"/>
      <c r="D5" s="52"/>
      <c r="E5" s="181" t="str">
        <f>IF(org=0,"Не определено",org)</f>
        <v>Сургутское городское муниципальное унитарное предприятие "Горводоканал"</v>
      </c>
      <c r="F5" s="181"/>
      <c r="G5" s="182"/>
      <c r="H5" s="182"/>
      <c r="I5" s="183"/>
      <c r="J5" s="86"/>
      <c r="K5" s="124"/>
      <c r="L5" s="124"/>
      <c r="M5" s="80"/>
      <c r="W5" s="77">
        <v>17</v>
      </c>
    </row>
    <row r="6" spans="1:23" s="89" customFormat="1" ht="11.45" customHeight="1" x14ac:dyDescent="0.25">
      <c r="A6" s="88"/>
      <c r="D6" s="90"/>
      <c r="E6" s="121"/>
      <c r="F6" s="121"/>
      <c r="G6" s="125"/>
      <c r="H6" s="125"/>
      <c r="I6" s="91"/>
      <c r="J6" s="91"/>
      <c r="K6" s="10"/>
      <c r="L6" s="91"/>
      <c r="W6" s="89">
        <v>11</v>
      </c>
    </row>
    <row r="7" spans="1:23" ht="14.65" customHeight="1" x14ac:dyDescent="0.25">
      <c r="D7" s="52"/>
      <c r="E7" s="164" t="s">
        <v>1</v>
      </c>
      <c r="F7" s="164"/>
      <c r="G7" s="165"/>
      <c r="H7" s="165"/>
      <c r="I7" s="165"/>
      <c r="J7" s="165"/>
      <c r="K7" s="165"/>
      <c r="L7" s="171" t="s">
        <v>2</v>
      </c>
      <c r="W7" s="77">
        <v>14</v>
      </c>
    </row>
    <row r="8" spans="1:23" ht="48.2" customHeight="1" x14ac:dyDescent="0.25">
      <c r="D8" s="52"/>
      <c r="E8" s="16" t="s">
        <v>3</v>
      </c>
      <c r="F8" s="16"/>
      <c r="G8" s="94" t="s">
        <v>56</v>
      </c>
      <c r="H8" s="94" t="s">
        <v>57</v>
      </c>
      <c r="I8" s="24" t="s">
        <v>55</v>
      </c>
      <c r="J8" s="24" t="s">
        <v>123</v>
      </c>
      <c r="K8" s="24" t="s">
        <v>58</v>
      </c>
      <c r="L8" s="171"/>
      <c r="W8" s="77">
        <v>46</v>
      </c>
    </row>
    <row r="9" spans="1:23" ht="12" hidden="1" customHeight="1" x14ac:dyDescent="0.25">
      <c r="D9" s="99"/>
      <c r="E9" s="126"/>
      <c r="F9" s="126"/>
      <c r="G9" s="126"/>
      <c r="H9" s="126"/>
      <c r="I9" s="126"/>
      <c r="J9" s="126"/>
      <c r="K9" s="126"/>
      <c r="L9" s="126"/>
      <c r="M9" s="77"/>
      <c r="W9" s="77">
        <v>0</v>
      </c>
    </row>
    <row r="10" spans="1:23" ht="14.25" hidden="1" customHeight="1" x14ac:dyDescent="0.25">
      <c r="A10" s="77"/>
      <c r="D10" s="52"/>
      <c r="E10" s="94">
        <v>0</v>
      </c>
      <c r="F10" s="94"/>
      <c r="G10" s="127"/>
      <c r="H10" s="127"/>
      <c r="I10" s="127"/>
      <c r="J10" s="127"/>
      <c r="K10" s="127"/>
      <c r="L10" s="167" t="s">
        <v>124</v>
      </c>
      <c r="W10" s="77">
        <v>0</v>
      </c>
    </row>
    <row r="11" spans="1:23" ht="15" hidden="1" customHeight="1" x14ac:dyDescent="0.25">
      <c r="A11" s="188"/>
      <c r="B11" s="128"/>
      <c r="C11" s="128"/>
      <c r="D11" s="129"/>
      <c r="E11" s="130"/>
      <c r="F11" s="130"/>
      <c r="G11" s="130"/>
      <c r="H11" s="130"/>
      <c r="I11" s="131"/>
      <c r="J11" s="132"/>
      <c r="K11" s="133"/>
      <c r="L11" s="187"/>
      <c r="M11" s="67"/>
      <c r="N11" s="67"/>
      <c r="O11" s="67"/>
      <c r="P11" s="134"/>
      <c r="Q11" s="134"/>
      <c r="R11" s="135"/>
      <c r="S11" s="67"/>
      <c r="T11" s="67"/>
      <c r="U11" s="67"/>
      <c r="V11" s="67"/>
      <c r="W11" s="77">
        <v>0</v>
      </c>
    </row>
    <row r="12" spans="1:23" s="89" customFormat="1" ht="46.7" customHeight="1" x14ac:dyDescent="0.25">
      <c r="A12" s="188"/>
      <c r="B12" s="128"/>
      <c r="C12" s="128"/>
      <c r="D12" s="136"/>
      <c r="E12" s="16">
        <v>1</v>
      </c>
      <c r="F12" s="137" t="s">
        <v>125</v>
      </c>
      <c r="G12" s="138" t="s">
        <v>59</v>
      </c>
      <c r="H12" s="139" t="s">
        <v>59</v>
      </c>
      <c r="I12" s="140" t="s">
        <v>60</v>
      </c>
      <c r="J12" s="141" t="s">
        <v>61</v>
      </c>
      <c r="K12" s="142" t="s">
        <v>52</v>
      </c>
      <c r="L12" s="187"/>
      <c r="M12" s="67"/>
      <c r="N12" s="67"/>
      <c r="O12" s="67"/>
      <c r="P12" s="134" t="s">
        <v>126</v>
      </c>
      <c r="Q12" s="134" t="s">
        <v>127</v>
      </c>
      <c r="R12" s="135" t="s">
        <v>128</v>
      </c>
      <c r="S12" s="67" t="s">
        <v>129</v>
      </c>
      <c r="T12" s="67"/>
      <c r="U12" s="67"/>
      <c r="V12" s="67"/>
      <c r="W12" s="89">
        <v>14</v>
      </c>
    </row>
    <row r="13" spans="1:23" ht="15.75" customHeight="1" x14ac:dyDescent="0.25">
      <c r="A13" s="188"/>
      <c r="D13" s="52"/>
      <c r="E13" s="115"/>
      <c r="F13" s="143"/>
      <c r="G13" s="144" t="s">
        <v>62</v>
      </c>
      <c r="H13" s="145"/>
      <c r="I13" s="145"/>
      <c r="J13" s="145"/>
      <c r="K13" s="146"/>
      <c r="L13" s="168"/>
      <c r="M13" s="77"/>
      <c r="W13" s="77">
        <v>15</v>
      </c>
    </row>
    <row r="14" spans="1:23" ht="11.45" customHeight="1" x14ac:dyDescent="0.25">
      <c r="A14" s="88"/>
      <c r="B14" s="89"/>
      <c r="C14" s="89"/>
      <c r="D14" s="147"/>
      <c r="E14" s="89"/>
      <c r="F14" s="89"/>
      <c r="G14" s="89"/>
      <c r="H14" s="89"/>
      <c r="I14" s="89"/>
      <c r="J14" s="89"/>
      <c r="K14" s="89"/>
      <c r="L14" s="89"/>
      <c r="M14" s="89"/>
      <c r="N14" s="89"/>
      <c r="O14" s="89"/>
      <c r="P14" s="89"/>
      <c r="Q14" s="89"/>
      <c r="R14" s="89"/>
      <c r="S14" s="89"/>
      <c r="T14" s="89"/>
      <c r="U14" s="89"/>
      <c r="V14" s="89"/>
      <c r="W14" s="77">
        <v>11</v>
      </c>
    </row>
    <row r="15" spans="1:23" ht="14.65" customHeight="1" x14ac:dyDescent="0.25">
      <c r="D15" s="148"/>
      <c r="E15" s="149"/>
      <c r="F15" s="149"/>
      <c r="G15" s="15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148"/>
      <c r="I15" s="148"/>
      <c r="J15" s="148"/>
      <c r="K15" s="148"/>
      <c r="L15" s="148"/>
      <c r="W15" s="77">
        <v>14</v>
      </c>
    </row>
    <row r="16" spans="1:23" ht="14.65" customHeight="1" x14ac:dyDescent="0.25">
      <c r="W16" s="77">
        <v>14</v>
      </c>
    </row>
    <row r="17" spans="1:23" ht="14.65" customHeight="1" x14ac:dyDescent="0.25">
      <c r="W17" s="77">
        <v>14</v>
      </c>
    </row>
    <row r="18" spans="1:23" ht="14.65" customHeight="1" x14ac:dyDescent="0.25">
      <c r="W18" s="77">
        <v>14</v>
      </c>
    </row>
    <row r="19" spans="1:23" ht="22.5" hidden="1" customHeight="1" x14ac:dyDescent="0.25">
      <c r="A19" s="76" t="s">
        <v>94</v>
      </c>
      <c r="B19" s="77">
        <v>0</v>
      </c>
      <c r="C19" s="77">
        <v>0</v>
      </c>
      <c r="D19" s="78">
        <v>3</v>
      </c>
      <c r="E19" s="77">
        <v>6</v>
      </c>
      <c r="F19" s="77">
        <v>0</v>
      </c>
      <c r="G19" s="77">
        <v>30</v>
      </c>
      <c r="H19" s="77">
        <v>30</v>
      </c>
      <c r="I19" s="77">
        <v>8</v>
      </c>
      <c r="J19" s="77">
        <v>12</v>
      </c>
      <c r="K19" s="77">
        <v>46</v>
      </c>
      <c r="L19" s="77">
        <v>100</v>
      </c>
      <c r="M19" s="80">
        <v>7</v>
      </c>
      <c r="N19" s="77">
        <v>10</v>
      </c>
      <c r="O19" s="77">
        <v>10</v>
      </c>
      <c r="P19" s="77">
        <v>10</v>
      </c>
      <c r="Q19" s="77">
        <v>10</v>
      </c>
      <c r="R19" s="77">
        <v>10</v>
      </c>
      <c r="S19" s="77">
        <v>10</v>
      </c>
      <c r="T19" s="77">
        <v>10</v>
      </c>
      <c r="U19" s="77">
        <v>10</v>
      </c>
      <c r="V19" s="77">
        <v>10</v>
      </c>
      <c r="W19" s="77">
        <v>23</v>
      </c>
    </row>
  </sheetData>
  <sheetProtection formatColumns="0" formatRows="0" insertRows="0" deleteColumns="0" deleteRows="0" sort="0" autoFilter="0"/>
  <mergeCells count="6">
    <mergeCell ref="A11:A13"/>
    <mergeCell ref="E4:I4"/>
    <mergeCell ref="E5:I5"/>
    <mergeCell ref="E7:K7"/>
    <mergeCell ref="L7:L8"/>
    <mergeCell ref="L10:L13"/>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E22DF7CD-5494-4F99-9EE4-DBC6827511ED}">
      <formula1>900</formula1>
    </dataValidation>
    <dataValidation allowBlank="1" showInputMessage="1" showErrorMessage="1" prompt="Изменение значения по двойному щелчоку левой кнопки мыши" sqref="J12" xr:uid="{B8FC38B5-F94F-4555-B56C-07D25FD3688F}"/>
    <dataValidation type="decimal" allowBlank="1" showErrorMessage="1" errorTitle="Ошибка" error="Допускается ввод только неотрицательных чисел!" sqref="G10:K10" xr:uid="{0013E48B-7C68-4451-A0B8-49FA056B53F6}">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45</vt:i4>
      </vt:variant>
    </vt:vector>
  </HeadingPairs>
  <TitlesOfParts>
    <vt:vector size="48" baseType="lpstr">
      <vt:lpstr>Общая информация об организации</vt:lpstr>
      <vt:lpstr>Общая информация по ВД</vt:lpstr>
      <vt:lpstr>Сведения по территориям</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ORG_INFO_DATE_OGRN</vt:lpstr>
      <vt:lpstr>ORG_INFO_DATE_PARKING</vt:lpstr>
      <vt:lpstr>ORG_INFO_DATE_UNI_TS</vt:lpstr>
      <vt:lpstr>ORG_INFO_EMAIL</vt:lpstr>
      <vt:lpstr>ORG_INFO_ET</vt:lpstr>
      <vt:lpstr>ORG_INFO_ET_CYAN</vt:lpstr>
      <vt:lpstr>ORG_INFO_FLAG_INVEST</vt:lpstr>
      <vt:lpstr>ORG_INFO_RESP_EMAIL</vt:lpstr>
      <vt:lpstr>ORG_INFO_URL</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ORG_VD_VD</vt:lpstr>
      <vt:lpstr>ORG_VD_VD_ID</vt:lpstr>
      <vt:lpstr>pDel_ORG_INFO</vt:lpstr>
      <vt:lpstr>pDel_ORG_TERRITORY</vt:lpstr>
      <vt:lpstr>pDel_ORG_VD</vt:lpstr>
      <vt:lpstr>pIns_ORG_INFO_1</vt:lpstr>
      <vt:lpstr>pIns_ORG_INFO_2</vt:lpstr>
      <vt:lpstr>pIns_ORG_INFO_3</vt:lpstr>
      <vt:lpstr>pIns_ORG_TERRITORY</vt:lpstr>
      <vt:lpstr>pIns_ORG_VD_1</vt:lpstr>
      <vt:lpstr>pIns_ORG_VD_2</vt:lpstr>
      <vt:lpstr>tblEnd_1_ORG_INFO</vt:lpstr>
      <vt:lpstr>tblEnd_1_ORG_TERRITORY</vt:lpstr>
      <vt:lpstr>tblEnd_1_ORG_VD</vt:lpstr>
      <vt:lpstr>tblStart_1_ORG_INFO</vt:lpstr>
      <vt:lpstr>tblStart_1_ORG_TERRITORY</vt:lpstr>
      <vt:lpstr>tblStart_1_ORG_VD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 Устинова</dc:creator>
  <cp:lastModifiedBy>Екатерина Д. Торопко</cp:lastModifiedBy>
  <dcterms:created xsi:type="dcterms:W3CDTF">2021-07-25T13:29:00Z</dcterms:created>
  <dcterms:modified xsi:type="dcterms:W3CDTF">2024-10-15T07:55:14Z</dcterms:modified>
</cp:coreProperties>
</file>